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e Lien\Documents\Activites\St Laurent de France\2016 - Chamousset\Doc du Lien\Inscriptions\Formulaires du Lien\"/>
    </mc:Choice>
  </mc:AlternateContent>
  <bookViews>
    <workbookView xWindow="0" yWindow="0" windowWidth="21600" windowHeight="9600" activeTab="1"/>
  </bookViews>
  <sheets>
    <sheet name="hebergement" sheetId="1" r:id="rId1"/>
    <sheet name="restauration" sheetId="3" r:id="rId2"/>
    <sheet name="tourisme" sheetId="4" r:id="rId3"/>
    <sheet name="jeunes" sheetId="2" r:id="rId4"/>
    <sheet name="RECAPITULATIF" sheetId="5" r:id="rId5"/>
  </sheets>
  <definedNames>
    <definedName name="_xlnm.Print_Area" localSheetId="0">hebergement!$A$1:$AH$31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5" l="1"/>
  <c r="S12" i="2" l="1"/>
  <c r="N31" i="3"/>
  <c r="M31" i="3"/>
  <c r="L31" i="3"/>
  <c r="K31" i="3"/>
  <c r="J31" i="3"/>
  <c r="I31" i="3"/>
  <c r="H31" i="3"/>
  <c r="G31" i="3"/>
  <c r="F31" i="3"/>
  <c r="E31" i="3"/>
  <c r="D31" i="3"/>
  <c r="C31" i="3"/>
  <c r="O31" i="3"/>
  <c r="P30" i="3"/>
  <c r="P29" i="3"/>
  <c r="P28" i="3"/>
  <c r="P31" i="3" l="1"/>
  <c r="B26" i="3" l="1"/>
  <c r="B24" i="3"/>
  <c r="B30" i="4"/>
  <c r="B28" i="4"/>
  <c r="B31" i="2"/>
  <c r="B33" i="2"/>
  <c r="B35" i="5"/>
  <c r="B33" i="5"/>
  <c r="P12" i="3"/>
  <c r="R24" i="4"/>
  <c r="R25" i="4"/>
  <c r="R23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C26" i="4"/>
  <c r="R26" i="4" l="1"/>
  <c r="F26" i="5"/>
  <c r="R9" i="4" l="1"/>
  <c r="R10" i="4"/>
  <c r="R11" i="4"/>
  <c r="R12" i="4"/>
  <c r="R13" i="4"/>
  <c r="R14" i="4"/>
  <c r="R15" i="4"/>
  <c r="R16" i="4"/>
  <c r="R17" i="4"/>
  <c r="R18" i="4"/>
  <c r="R19" i="4" l="1"/>
  <c r="I22" i="3"/>
  <c r="J22" i="3"/>
  <c r="K22" i="3"/>
  <c r="L23" i="1" l="1"/>
  <c r="L24" i="1"/>
  <c r="L17" i="1"/>
  <c r="E14" i="5" l="1"/>
  <c r="E15" i="5"/>
  <c r="E16" i="5"/>
  <c r="E17" i="5"/>
  <c r="E18" i="5"/>
  <c r="E19" i="5"/>
  <c r="E20" i="5"/>
  <c r="E21" i="5"/>
  <c r="E22" i="5"/>
  <c r="E13" i="5"/>
  <c r="C22" i="3"/>
  <c r="P13" i="3"/>
  <c r="D14" i="5" s="1"/>
  <c r="P14" i="3"/>
  <c r="D15" i="5" s="1"/>
  <c r="P15" i="3"/>
  <c r="D16" i="5" s="1"/>
  <c r="P16" i="3"/>
  <c r="D17" i="5" s="1"/>
  <c r="P17" i="3"/>
  <c r="D18" i="5" s="1"/>
  <c r="P18" i="3"/>
  <c r="D19" i="5" s="1"/>
  <c r="P19" i="3"/>
  <c r="D20" i="5" s="1"/>
  <c r="P20" i="3"/>
  <c r="D21" i="5" s="1"/>
  <c r="P21" i="3"/>
  <c r="D22" i="5" s="1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C16" i="2"/>
  <c r="R14" i="2"/>
  <c r="S14" i="2" s="1"/>
  <c r="R15" i="2"/>
  <c r="S15" i="2" s="1"/>
  <c r="R13" i="2"/>
  <c r="S13" i="2" s="1"/>
  <c r="AH17" i="1"/>
  <c r="C13" i="5" s="1"/>
  <c r="D13" i="5" l="1"/>
  <c r="D23" i="5" s="1"/>
  <c r="P22" i="3"/>
  <c r="E23" i="5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22" i="3" l="1"/>
  <c r="N22" i="3"/>
  <c r="M22" i="3"/>
  <c r="L22" i="3"/>
  <c r="H22" i="3"/>
  <c r="G22" i="3"/>
  <c r="F22" i="3"/>
  <c r="E22" i="3"/>
  <c r="D22" i="3"/>
  <c r="V16" i="2" l="1"/>
  <c r="T16" i="2"/>
  <c r="W15" i="2"/>
  <c r="W14" i="2"/>
  <c r="R16" i="2"/>
  <c r="S16" i="2" s="1"/>
  <c r="W13" i="2" l="1"/>
  <c r="AH26" i="1"/>
  <c r="C22" i="5" s="1"/>
  <c r="F22" i="5" s="1"/>
  <c r="L26" i="1"/>
  <c r="AH25" i="1"/>
  <c r="C21" i="5" s="1"/>
  <c r="F21" i="5" s="1"/>
  <c r="L25" i="1"/>
  <c r="AH24" i="1"/>
  <c r="C20" i="5" s="1"/>
  <c r="F20" i="5" s="1"/>
  <c r="AH23" i="1"/>
  <c r="C19" i="5" s="1"/>
  <c r="F19" i="5" s="1"/>
  <c r="AH22" i="1"/>
  <c r="C18" i="5" s="1"/>
  <c r="F18" i="5" s="1"/>
  <c r="L22" i="1"/>
  <c r="AH21" i="1"/>
  <c r="C17" i="5" s="1"/>
  <c r="F17" i="5" s="1"/>
  <c r="L21" i="1"/>
  <c r="AH20" i="1"/>
  <c r="C16" i="5" s="1"/>
  <c r="F16" i="5" s="1"/>
  <c r="L20" i="1"/>
  <c r="AH19" i="1"/>
  <c r="C15" i="5" s="1"/>
  <c r="L19" i="1"/>
  <c r="AH18" i="1"/>
  <c r="C14" i="5" s="1"/>
  <c r="F14" i="5" s="1"/>
  <c r="L18" i="1"/>
  <c r="C23" i="5" l="1"/>
  <c r="F15" i="5"/>
  <c r="F13" i="5"/>
  <c r="W16" i="2"/>
  <c r="F28" i="5" s="1"/>
  <c r="L27" i="1"/>
  <c r="AH27" i="1"/>
  <c r="F23" i="5" l="1"/>
  <c r="F27" i="5" s="1"/>
  <c r="F29" i="5" s="1"/>
  <c r="F30" i="5" s="1"/>
  <c r="H30" i="5" s="1"/>
  <c r="F31" i="5" l="1"/>
</calcChain>
</file>

<file path=xl/sharedStrings.xml><?xml version="1.0" encoding="utf-8"?>
<sst xmlns="http://schemas.openxmlformats.org/spreadsheetml/2006/main" count="197" uniqueCount="166">
  <si>
    <t>SAINT LAURENT 2016</t>
  </si>
  <si>
    <t>DEPARTEMENT :</t>
  </si>
  <si>
    <t>Téléphone - Courriel :</t>
  </si>
  <si>
    <t>Partie grisée : ne pas renseigner, se calcule automatiquement</t>
  </si>
  <si>
    <t>Formules : 1 - 2 - 3 - 4 - 5 -7 - 8 - 9 -10  : Prix par personne et par nuit</t>
  </si>
  <si>
    <t>Formule 7 : Gite</t>
  </si>
  <si>
    <t>Formule 8 : Chambres d'hôtes</t>
  </si>
  <si>
    <t>Formule 9 et 10 : Hôtel chambre de 1 ou 2 pers</t>
  </si>
  <si>
    <t>Total par personne</t>
  </si>
  <si>
    <t>Mobilité réduite</t>
  </si>
  <si>
    <t>chamb  1 pers</t>
  </si>
  <si>
    <t>Chamb 2 pers</t>
  </si>
  <si>
    <t>N°</t>
  </si>
  <si>
    <t>Nom et prénom</t>
  </si>
  <si>
    <t>Age</t>
  </si>
  <si>
    <t>bus</t>
  </si>
  <si>
    <t>voiture</t>
  </si>
  <si>
    <t>co-voiturage</t>
  </si>
  <si>
    <t>Camping-car</t>
  </si>
  <si>
    <t>oui</t>
  </si>
  <si>
    <t>non</t>
  </si>
  <si>
    <t>Département :</t>
  </si>
  <si>
    <r>
      <t xml:space="preserve">NOM et prénom :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Partie grisée ne pas remplir se calcule automatiquement</t>
    </r>
  </si>
  <si>
    <t>AVANTAGE JEUNES</t>
  </si>
  <si>
    <t>Tourisme</t>
  </si>
  <si>
    <t>Repas sous chapiteau</t>
  </si>
  <si>
    <t>Petits déjeuners</t>
  </si>
  <si>
    <r>
      <t>Hébergement tentes</t>
    </r>
    <r>
      <rPr>
        <sz val="8"/>
        <color rgb="FFFF0000"/>
        <rFont val="Calibri"/>
        <family val="2"/>
        <scheme val="minor"/>
      </rPr>
      <t xml:space="preserve"> individuelles</t>
    </r>
  </si>
  <si>
    <t>Total Avantage Jeunes Réduction 20% déduite</t>
  </si>
  <si>
    <t>Partie grisée : ne pas renseigner se calcule automatiquement</t>
  </si>
  <si>
    <t>Total avant Réduction</t>
  </si>
  <si>
    <t>Numéro de circuit choisi</t>
  </si>
  <si>
    <t>Prix du circuit</t>
  </si>
  <si>
    <t>Les formules :</t>
  </si>
  <si>
    <t xml:space="preserve"> Restauration rapide</t>
  </si>
  <si>
    <t xml:space="preserve"> Elle sera située à proximité du chapiteau et des buvettes (saucisses, frites, hot dog,,,,)</t>
  </si>
  <si>
    <t>Département</t>
  </si>
  <si>
    <t xml:space="preserve">Téléphone </t>
  </si>
  <si>
    <t>Courriel</t>
  </si>
  <si>
    <t>NB:</t>
  </si>
  <si>
    <t>Plateau</t>
  </si>
  <si>
    <t>Repas lundi midi   Tête de veau</t>
  </si>
  <si>
    <t>vendredi soir</t>
  </si>
  <si>
    <t>samedi midi</t>
  </si>
  <si>
    <t>samedi soir</t>
  </si>
  <si>
    <t>dimanche midi</t>
  </si>
  <si>
    <t>dimanche soir</t>
  </si>
  <si>
    <t>samedi matin</t>
  </si>
  <si>
    <t>dimanche matin</t>
  </si>
  <si>
    <t>lundi matin</t>
  </si>
  <si>
    <t>Prix des repas en €</t>
  </si>
  <si>
    <t>NOM et prénom :</t>
  </si>
  <si>
    <t xml:space="preserve">N°1 - Sur les pas de montaigne </t>
  </si>
  <si>
    <t>N°2 - De François 1er à la Libération</t>
  </si>
  <si>
    <t>N°3-  Chasse au trésor connectée</t>
  </si>
  <si>
    <t>N°4 - Travailler du chapeau</t>
  </si>
  <si>
    <t>N°5-  Du Patrimoine et des Hommes</t>
  </si>
  <si>
    <t>N°6-  De la mine au savon</t>
  </si>
  <si>
    <t>N°7 - Aux temps des chevaliers</t>
  </si>
  <si>
    <t>N°8 - Beaujolais et Pierres dorées</t>
  </si>
  <si>
    <t>N°9 - Hommage à St Vincent</t>
  </si>
  <si>
    <t>N°10- De la cravate au piano à bretelles</t>
  </si>
  <si>
    <t>N°11-  De la Terre au Ciel</t>
  </si>
  <si>
    <t>N°12- Ils sont forts ces romains</t>
  </si>
  <si>
    <t>Spécial ELUS après-midi</t>
  </si>
  <si>
    <t>Lundi : découverte de LYON</t>
  </si>
  <si>
    <t>Prix des circuits en €</t>
  </si>
  <si>
    <t>partie grisée ne pas renseigner se calcule automatiquement</t>
  </si>
  <si>
    <t xml:space="preserve">Hébergement  </t>
  </si>
  <si>
    <t>Restauration</t>
  </si>
  <si>
    <t>TOTAUX</t>
  </si>
  <si>
    <t>Foire Expo réfrigérateurs</t>
  </si>
  <si>
    <t>Nombre</t>
  </si>
  <si>
    <t>Prix unitaire</t>
  </si>
  <si>
    <t>Total</t>
  </si>
  <si>
    <t>en euros</t>
  </si>
  <si>
    <t>frigos</t>
  </si>
  <si>
    <t xml:space="preserve"> Vendredi soir</t>
  </si>
  <si>
    <t xml:space="preserve"> Samedi midi</t>
  </si>
  <si>
    <t xml:space="preserve"> Samedi soir</t>
  </si>
  <si>
    <t>N°13- Le patrimoine de notre Paradis</t>
  </si>
  <si>
    <t xml:space="preserve">              en tente individuelle</t>
  </si>
  <si>
    <t>de venir prendre les repas achetés (éviter le gaspillage et participer à l'ambiance de la fête avec les autres délégations, avec sa délégation)</t>
  </si>
  <si>
    <r>
      <t xml:space="preserve">Hébergement tentes       </t>
    </r>
    <r>
      <rPr>
        <sz val="8"/>
        <color rgb="FFFF0000"/>
        <rFont val="Calibri"/>
        <family val="2"/>
        <scheme val="minor"/>
      </rPr>
      <t xml:space="preserve"> collectives</t>
    </r>
  </si>
  <si>
    <t xml:space="preserve"> Dimanche midi</t>
  </si>
  <si>
    <t xml:space="preserve"> Dimanche soir</t>
  </si>
  <si>
    <t>Plateau dimanche soir</t>
  </si>
  <si>
    <t xml:space="preserve">   Samedi</t>
  </si>
  <si>
    <t xml:space="preserve">   Dimanche</t>
  </si>
  <si>
    <t xml:space="preserve">   Lundi</t>
  </si>
  <si>
    <t xml:space="preserve">Nuit vendredi 8/7 </t>
  </si>
  <si>
    <t xml:space="preserve">Nuit Samedi 9/7  </t>
  </si>
  <si>
    <t xml:space="preserve">Nuit Dimanche 10/7  </t>
  </si>
  <si>
    <t>Nuit vendredi 8/7</t>
  </si>
  <si>
    <t xml:space="preserve">Nuit Samedi 9/7 </t>
  </si>
  <si>
    <t xml:space="preserve">Nuit Dimanche 10/7 </t>
  </si>
  <si>
    <t>Montant total par personne reporté sur le  Récap</t>
  </si>
  <si>
    <t>Montant total par personne reporté sur le récapitulatif</t>
  </si>
  <si>
    <t>Montant total par personne reporté dans le recapitulatif</t>
  </si>
  <si>
    <r>
      <t>D</t>
    </r>
    <r>
      <rPr>
        <b/>
        <sz val="14"/>
        <color rgb="FFFF0000"/>
        <rFont val="Calibri"/>
        <family val="2"/>
        <scheme val="minor"/>
      </rPr>
      <t xml:space="preserve">ans chacun des tableaux bien garder le même ordre d'enregistrement </t>
    </r>
  </si>
  <si>
    <t xml:space="preserve">Contact : </t>
  </si>
  <si>
    <t xml:space="preserve">prix des formules exprimés en Euros                         Dans le choix de la formule reporter uniquement le nombre de nuités </t>
  </si>
  <si>
    <t>petits déjeuners Campings cars</t>
  </si>
  <si>
    <t>petits déjeuners   compris</t>
  </si>
  <si>
    <t>Mettre dans les cases choisies uniquement le chiffre 1</t>
  </si>
  <si>
    <t>Dans la case choisie porter uniquement le chiffre 1</t>
  </si>
  <si>
    <t>PS</t>
  </si>
  <si>
    <t>Repas lundi midi Tête de Veau</t>
  </si>
  <si>
    <t>TOTAL HORS JEUNES</t>
  </si>
  <si>
    <t>TOTAL AVANTAGE JEUNES</t>
  </si>
  <si>
    <t>puis en version papier avec les autres bulletins d'inscription et le chèque d'acompte à</t>
  </si>
  <si>
    <t xml:space="preserve">puis en version papier avec les autres bulletins d'inscription et le chèque d'acompte à </t>
  </si>
  <si>
    <t>puis en version papier avec les autres bulletins d'inscription et le chèque d'acompte à :</t>
  </si>
  <si>
    <t>Concernant les dates arrivée et départ merci de les indiquer</t>
  </si>
  <si>
    <t>Une restauration rapide sera proposée près du chapiteau  et des  buvettes pour ceux qui ne prennent pas les repas sous chapiteau</t>
  </si>
  <si>
    <t>Une réduction de 20% est consentie sur la Restauration et l'hébergement sous tente collective ou individuelle selon 3 formules avec l'engagement</t>
  </si>
  <si>
    <t>Montant de l'acompte 30% arrondis chèque à l'ordre "VILLE DE SAINT LAURENT"</t>
  </si>
  <si>
    <t>Mettre dans les cases choisies le chiffre 1 dans la partie "Avantage Jeunes"</t>
  </si>
  <si>
    <r>
      <t>N°2 : Tableau des inscriptions -</t>
    </r>
    <r>
      <rPr>
        <b/>
        <sz val="18"/>
        <color rgb="FFFF0000"/>
        <rFont val="Calibri"/>
        <family val="2"/>
        <scheme val="minor"/>
      </rPr>
      <t xml:space="preserve"> RESTAURATION</t>
    </r>
    <r>
      <rPr>
        <sz val="16"/>
        <color theme="1"/>
        <rFont val="Calibri"/>
        <family val="2"/>
        <scheme val="minor"/>
      </rPr>
      <t xml:space="preserve"> - En date du :</t>
    </r>
  </si>
  <si>
    <t>en date du :</t>
  </si>
  <si>
    <r>
      <t xml:space="preserve">N°4 : Tableau des inscriptions - </t>
    </r>
    <r>
      <rPr>
        <b/>
        <sz val="16"/>
        <color rgb="FFFF0000"/>
        <rFont val="Calibri"/>
        <family val="2"/>
        <scheme val="minor"/>
      </rPr>
      <t>AVANTAGE JEUNES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- </t>
    </r>
    <r>
      <rPr>
        <sz val="14"/>
        <color theme="1"/>
        <rFont val="Calibri"/>
        <family val="2"/>
        <scheme val="minor"/>
      </rPr>
      <t>En date du</t>
    </r>
    <r>
      <rPr>
        <sz val="16"/>
        <color theme="1"/>
        <rFont val="Calibri"/>
        <family val="2"/>
        <scheme val="minor"/>
      </rPr>
      <t xml:space="preserve"> :</t>
    </r>
  </si>
  <si>
    <r>
      <t>N°3 : Tableau des inscriptions -</t>
    </r>
    <r>
      <rPr>
        <b/>
        <sz val="18"/>
        <color rgb="FFFF0000"/>
        <rFont val="Calibri"/>
        <family val="2"/>
        <scheme val="minor"/>
      </rPr>
      <t xml:space="preserve"> TOURISME</t>
    </r>
    <r>
      <rPr>
        <b/>
        <sz val="16"/>
        <color theme="1"/>
        <rFont val="Calibri"/>
        <family val="2"/>
        <scheme val="minor"/>
      </rPr>
      <t xml:space="preserve"> - </t>
    </r>
    <r>
      <rPr>
        <sz val="16"/>
        <color theme="1"/>
        <rFont val="Calibri"/>
        <family val="2"/>
        <scheme val="minor"/>
      </rPr>
      <t>En date du :</t>
    </r>
  </si>
  <si>
    <r>
      <t xml:space="preserve">N°1 : Tableau des inscriptions - </t>
    </r>
    <r>
      <rPr>
        <b/>
        <sz val="18"/>
        <color rgb="FFFF0000"/>
        <rFont val="Calibri"/>
        <family val="2"/>
        <scheme val="minor"/>
      </rPr>
      <t>HEBERGEMENT</t>
    </r>
    <r>
      <rPr>
        <b/>
        <sz val="18"/>
        <color theme="1"/>
        <rFont val="Calibri"/>
        <family val="2"/>
        <scheme val="minor"/>
      </rPr>
      <t xml:space="preserve"> -</t>
    </r>
    <r>
      <rPr>
        <sz val="18"/>
        <color theme="1"/>
        <rFont val="Calibri"/>
        <family val="2"/>
        <scheme val="minor"/>
      </rPr>
      <t xml:space="preserve"> En date du </t>
    </r>
    <r>
      <rPr>
        <b/>
        <sz val="18"/>
        <color theme="1"/>
        <rFont val="Calibri"/>
        <family val="2"/>
        <scheme val="minor"/>
      </rPr>
      <t>:</t>
    </r>
  </si>
  <si>
    <t>Participation JEUNES au repas "Tête de Veau" lundi matin ( Nombre à reporter ci-dessous ainsi que dans le tableau Restauration)</t>
  </si>
  <si>
    <t>Total choix circuit" Jeunes"</t>
  </si>
  <si>
    <r>
      <t>CHOIX DU CIRCUIT POUR LES "JEUNES" ( le numéro et prix étant à reporter dans la fiche</t>
    </r>
    <r>
      <rPr>
        <b/>
        <sz val="11"/>
        <color rgb="FFFF0000"/>
        <rFont val="Calibri"/>
        <family val="2"/>
        <scheme val="minor"/>
      </rPr>
      <t xml:space="preserve"> AVANTAGE JEUNES</t>
    </r>
    <r>
      <rPr>
        <b/>
        <sz val="11"/>
        <color theme="1"/>
        <rFont val="Calibri"/>
        <family val="2"/>
        <scheme val="minor"/>
      </rPr>
      <t>)</t>
    </r>
  </si>
  <si>
    <t>Nombre Total repas "tête de veau" Jeunes</t>
  </si>
  <si>
    <t>suivant le modèle 00/00/0000 pour permettre les calculs automatiques</t>
  </si>
  <si>
    <t>SAINT LAURENT D'AGNY</t>
  </si>
  <si>
    <t>Rhône</t>
  </si>
  <si>
    <t>Contact : Evelyne BERTHET</t>
  </si>
  <si>
    <t>06 86 73 56 03 - familleberthet@wanadoo.fr</t>
  </si>
  <si>
    <t xml:space="preserve">  ASSOCIATION "LE LIEN DES SAINT LAURENT"  28 route de Mornant   69440 - SAINT LAURENT D'AGNY</t>
  </si>
  <si>
    <t>Evelyne BERTHET</t>
  </si>
  <si>
    <t>06 86 73 56 03</t>
  </si>
  <si>
    <t>familleberthet@wanadoo.fr</t>
  </si>
  <si>
    <t>Courriel : familleberthet@wanadoo.fr</t>
  </si>
  <si>
    <t xml:space="preserve">  Courriel : familleberthet@wanadoo.fr</t>
  </si>
  <si>
    <t>Total restauration du groupe</t>
  </si>
  <si>
    <t>Total Hébergement du groupe</t>
  </si>
  <si>
    <t>Total Tourisme du groupe</t>
  </si>
  <si>
    <t>TOTAL GENERAL DU GROUPE</t>
  </si>
  <si>
    <t>Total Avantage Jeunes du groupe</t>
  </si>
  <si>
    <t>MONTANT RESTANT DU POUR LE GROUPE</t>
  </si>
  <si>
    <t>Nb de nuitées</t>
  </si>
  <si>
    <r>
      <t xml:space="preserve">Formule 6 : prix par camping-car et par nuit - </t>
    </r>
    <r>
      <rPr>
        <sz val="12"/>
        <color rgb="FFFF0000"/>
        <rFont val="Calibri"/>
        <family val="2"/>
        <scheme val="minor"/>
      </rPr>
      <t>Attention, ne renseigner qu'une seule personne par c-car</t>
    </r>
  </si>
  <si>
    <t>Montant total à reporter sur fiche recap</t>
  </si>
  <si>
    <t>Porter pour chacun uniquement le nombre de nuitées dans le numéro de la formule choisie  (de 1 à 10)
 Choix des formules d'hébergement</t>
  </si>
  <si>
    <r>
      <t>Rappel de l'AVANTAGE JEUNES</t>
    </r>
    <r>
      <rPr>
        <b/>
        <u/>
        <sz val="10"/>
        <color rgb="FFFF0000"/>
        <rFont val="Calibri"/>
        <family val="2"/>
        <scheme val="minor"/>
      </rPr>
      <t xml:space="preserve"> pour les moins de 25 ans</t>
    </r>
  </si>
  <si>
    <r>
      <t xml:space="preserve">N°1  : 5 repas sous chapiteau + 3 nuits sous tente collective :  </t>
    </r>
    <r>
      <rPr>
        <b/>
        <sz val="10"/>
        <color theme="1"/>
        <rFont val="Calibri"/>
        <family val="2"/>
        <scheme val="minor"/>
      </rPr>
      <t>110 €</t>
    </r>
    <r>
      <rPr>
        <sz val="10"/>
        <color theme="1"/>
        <rFont val="Calibri"/>
        <family val="2"/>
        <scheme val="minor"/>
      </rPr>
      <t xml:space="preserve"> au lieu de 137 €</t>
    </r>
    <r>
      <rPr>
        <sz val="10"/>
        <color rgb="FFFF0000"/>
        <rFont val="Calibri"/>
        <family val="2"/>
        <scheme val="minor"/>
      </rPr>
      <t xml:space="preserve">  ou</t>
    </r>
    <r>
      <rPr>
        <b/>
        <sz val="10"/>
        <color theme="1"/>
        <rFont val="Calibri"/>
        <family val="2"/>
        <scheme val="minor"/>
      </rPr>
      <t xml:space="preserve"> 102 €</t>
    </r>
    <r>
      <rPr>
        <sz val="10"/>
        <color theme="1"/>
        <rFont val="Calibri"/>
        <family val="2"/>
        <scheme val="minor"/>
      </rPr>
      <t xml:space="preserve"> au lieu de 128 € en tente individuelle</t>
    </r>
  </si>
  <si>
    <r>
      <t xml:space="preserve">N°2  : 3 repas du soir pris sous le chapiteau + 3 nuits sous tente collective : </t>
    </r>
    <r>
      <rPr>
        <b/>
        <sz val="10"/>
        <color theme="1"/>
        <rFont val="Calibri"/>
        <family val="2"/>
        <scheme val="minor"/>
      </rPr>
      <t>78 €</t>
    </r>
    <r>
      <rPr>
        <sz val="10"/>
        <color theme="1"/>
        <rFont val="Calibri"/>
        <family val="2"/>
        <scheme val="minor"/>
      </rPr>
      <t xml:space="preserve"> au lieu de 97 € </t>
    </r>
    <r>
      <rPr>
        <sz val="10"/>
        <color rgb="FFFF0000"/>
        <rFont val="Calibri"/>
        <family val="2"/>
        <scheme val="minor"/>
      </rPr>
      <t xml:space="preserve"> ou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70 €</t>
    </r>
    <r>
      <rPr>
        <sz val="10"/>
        <color theme="1"/>
        <rFont val="Calibri"/>
        <family val="2"/>
        <scheme val="minor"/>
      </rPr>
      <t xml:space="preserve"> au lieu de 88 € en tente individuelle</t>
    </r>
  </si>
  <si>
    <r>
      <t xml:space="preserve">N°3 : 4 repas sous chapiteau (dont 3 du soir et un repas de midi au choix) + 3 nuits sous tente collective à </t>
    </r>
    <r>
      <rPr>
        <b/>
        <sz val="10"/>
        <color theme="1"/>
        <rFont val="Calibri"/>
        <family val="2"/>
        <scheme val="minor"/>
      </rPr>
      <t>94 €</t>
    </r>
    <r>
      <rPr>
        <sz val="10"/>
        <color theme="1"/>
        <rFont val="Calibri"/>
        <family val="2"/>
        <scheme val="minor"/>
      </rPr>
      <t xml:space="preserve"> au lieu de 117 € </t>
    </r>
    <r>
      <rPr>
        <sz val="10"/>
        <color rgb="FFFF0000"/>
        <rFont val="Calibri"/>
        <family val="2"/>
        <scheme val="minor"/>
      </rPr>
      <t xml:space="preserve"> ou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86 €</t>
    </r>
    <r>
      <rPr>
        <sz val="10"/>
        <color theme="1"/>
        <rFont val="Calibri"/>
        <family val="2"/>
        <scheme val="minor"/>
      </rPr>
      <t xml:space="preserve"> au lieu de 108 € </t>
    </r>
  </si>
  <si>
    <r>
      <t xml:space="preserve">Du fait de l'arrondi veuillez lire en formule n° 1   </t>
    </r>
    <r>
      <rPr>
        <b/>
        <sz val="10"/>
        <color rgb="FFFF0000"/>
        <rFont val="Calibri"/>
        <family val="2"/>
        <scheme val="minor"/>
      </rPr>
      <t>110</t>
    </r>
    <r>
      <rPr>
        <sz val="10"/>
        <color rgb="FFFF0000"/>
        <rFont val="Calibri"/>
        <family val="2"/>
        <scheme val="minor"/>
      </rPr>
      <t xml:space="preserve"> € au lieu de </t>
    </r>
    <r>
      <rPr>
        <b/>
        <sz val="10"/>
        <color rgb="FFFF0000"/>
        <rFont val="Calibri"/>
        <family val="2"/>
        <scheme val="minor"/>
      </rPr>
      <t>109</t>
    </r>
    <r>
      <rPr>
        <sz val="10"/>
        <color rgb="FFFF0000"/>
        <rFont val="Calibri"/>
        <family val="2"/>
        <scheme val="minor"/>
      </rPr>
      <t xml:space="preserve"> € et dans la formule n°2  </t>
    </r>
    <r>
      <rPr>
        <b/>
        <sz val="10"/>
        <color rgb="FFFF0000"/>
        <rFont val="Calibri"/>
        <family val="2"/>
        <scheme val="minor"/>
      </rPr>
      <t>78</t>
    </r>
    <r>
      <rPr>
        <sz val="10"/>
        <color rgb="FFFF0000"/>
        <rFont val="Calibri"/>
        <family val="2"/>
        <scheme val="minor"/>
      </rPr>
      <t xml:space="preserve"> € au lieu de  </t>
    </r>
    <r>
      <rPr>
        <b/>
        <sz val="10"/>
        <color rgb="FFFF0000"/>
        <rFont val="Calibri"/>
        <family val="2"/>
        <scheme val="minor"/>
      </rPr>
      <t>77</t>
    </r>
    <r>
      <rPr>
        <sz val="10"/>
        <color rgb="FFFF0000"/>
        <rFont val="Calibri"/>
        <family val="2"/>
        <scheme val="minor"/>
      </rPr>
      <t xml:space="preserve"> € (comme indiqué sur le bulletin n°1)</t>
    </r>
  </si>
  <si>
    <t>Département du RHONE</t>
  </si>
  <si>
    <r>
      <rPr>
        <sz val="10"/>
        <color rgb="FFFF0000"/>
        <rFont val="Calibri"/>
        <family val="2"/>
        <scheme val="minor"/>
      </rPr>
      <t>Attention</t>
    </r>
    <r>
      <rPr>
        <sz val="10"/>
        <color theme="8" tint="-0.249977111117893"/>
        <rFont val="Calibri"/>
        <family val="2"/>
        <scheme val="minor"/>
      </rPr>
      <t xml:space="preserve"> : Pour le repas Tête de Veau et le Tourisme inscrire le prix (et non pas le chiffre 1)</t>
    </r>
  </si>
  <si>
    <t xml:space="preserve">  Téléphone : 06 86 73 56 03</t>
  </si>
  <si>
    <t>Téléphone : 06 86 73 56 03</t>
  </si>
  <si>
    <r>
      <t xml:space="preserve">      N°5 : Tableau des inscriptions - </t>
    </r>
    <r>
      <rPr>
        <b/>
        <sz val="18"/>
        <color rgb="FFFF0000"/>
        <rFont val="Calibri"/>
        <family val="2"/>
        <scheme val="minor"/>
      </rPr>
      <t>RECAPITULATIF DU GROUPE</t>
    </r>
    <r>
      <rPr>
        <b/>
        <sz val="16"/>
        <color rgb="FFFF0000"/>
        <rFont val="Calibri"/>
        <family val="2"/>
        <scheme val="minor"/>
      </rPr>
      <t xml:space="preserve"> </t>
    </r>
  </si>
  <si>
    <r>
      <t>Chèque à établir à l'ordre de :</t>
    </r>
    <r>
      <rPr>
        <b/>
        <sz val="11"/>
        <color rgb="FFFF0000"/>
        <rFont val="Calibri"/>
        <family val="2"/>
        <scheme val="minor"/>
      </rPr>
      <t xml:space="preserve"> Le lien des Saint Laurent</t>
    </r>
    <r>
      <rPr>
        <sz val="11"/>
        <color rgb="FFFF0000"/>
        <rFont val="Calibri"/>
        <family val="2"/>
        <scheme val="minor"/>
      </rPr>
      <t xml:space="preserve"> (acompte rassemblement + adhésions)</t>
    </r>
  </si>
  <si>
    <t xml:space="preserve">  DEPARTEMENT : RHONE</t>
  </si>
  <si>
    <t>Adhésions au Lien : 5 € (facultatif)</t>
  </si>
  <si>
    <t>Date arrivée</t>
  </si>
  <si>
    <t>Date Départ</t>
  </si>
  <si>
    <t>chamb 1 pers</t>
  </si>
  <si>
    <t>Transport utilisé</t>
  </si>
  <si>
    <r>
      <t xml:space="preserve">Merci d'envoyer ce document à la coordination par mail   :   </t>
    </r>
    <r>
      <rPr>
        <b/>
        <sz val="10"/>
        <color rgb="FFFF0000"/>
        <rFont val="Calibri"/>
        <family val="2"/>
        <scheme val="minor"/>
      </rPr>
      <t>contact@liensaintlaurent.fr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</si>
</sst>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;[Red]\-#,##0.00\ &quot;€&quot;;#"/>
    <numFmt numFmtId="165" formatCode="#"/>
    <numFmt numFmtId="166" formatCode="#,##0\ &quot;€&quot;;\-#,##0\ &quot;€&quot;;#"/>
    <numFmt numFmtId="167" formatCode="#,##0;\-#,##0;#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0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15" fillId="0" borderId="15" xfId="0" applyFont="1" applyBorder="1" applyAlignment="1">
      <alignment horizontal="center" textRotation="90"/>
    </xf>
    <xf numFmtId="0" fontId="15" fillId="0" borderId="15" xfId="0" applyFont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vertical="center" textRotation="90" readingOrder="2"/>
    </xf>
    <xf numFmtId="0" fontId="15" fillId="0" borderId="15" xfId="0" applyFont="1" applyBorder="1" applyAlignment="1">
      <alignment horizontal="left" textRotation="90" readingOrder="2"/>
    </xf>
    <xf numFmtId="0" fontId="0" fillId="0" borderId="0" xfId="0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/>
    <xf numFmtId="1" fontId="0" fillId="0" borderId="3" xfId="0" applyNumberFormat="1" applyBorder="1" applyAlignment="1">
      <alignment horizontal="left"/>
    </xf>
    <xf numFmtId="1" fontId="0" fillId="0" borderId="0" xfId="0" applyNumberFormat="1"/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/>
    </xf>
    <xf numFmtId="0" fontId="0" fillId="0" borderId="0" xfId="0" applyAlignme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6" fillId="0" borderId="13" xfId="0" applyFont="1" applyBorder="1" applyAlignment="1">
      <alignment horizontal="left"/>
    </xf>
    <xf numFmtId="0" fontId="0" fillId="0" borderId="14" xfId="0" applyBorder="1"/>
    <xf numFmtId="0" fontId="7" fillId="0" borderId="0" xfId="0" applyFont="1" applyFill="1" applyAlignment="1">
      <alignment horizontal="left"/>
    </xf>
    <xf numFmtId="0" fontId="7" fillId="0" borderId="0" xfId="0" applyFont="1"/>
    <xf numFmtId="0" fontId="8" fillId="0" borderId="0" xfId="0" applyFont="1"/>
    <xf numFmtId="0" fontId="0" fillId="0" borderId="0" xfId="0" applyFill="1" applyBorder="1"/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readingOrder="2"/>
    </xf>
    <xf numFmtId="0" fontId="0" fillId="0" borderId="15" xfId="0" applyFill="1" applyBorder="1" applyAlignment="1">
      <alignment horizontal="center" vertical="center" wrapText="1"/>
    </xf>
    <xf numFmtId="1" fontId="0" fillId="0" borderId="0" xfId="0" applyNumberFormat="1" applyFill="1"/>
    <xf numFmtId="0" fontId="7" fillId="3" borderId="0" xfId="0" applyFont="1" applyFill="1" applyAlignment="1"/>
    <xf numFmtId="0" fontId="7" fillId="0" borderId="0" xfId="0" applyFont="1" applyFill="1" applyAlignment="1"/>
    <xf numFmtId="1" fontId="2" fillId="0" borderId="15" xfId="0" applyNumberFormat="1" applyFont="1" applyBorder="1" applyAlignment="1" applyProtection="1">
      <alignment horizontal="center" vertical="center" readingOrder="2"/>
      <protection locked="0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15" xfId="0" applyBorder="1"/>
    <xf numFmtId="0" fontId="0" fillId="0" borderId="15" xfId="0" applyNumberForma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5" borderId="4" xfId="0" applyFont="1" applyFill="1" applyBorder="1" applyAlignment="1"/>
    <xf numFmtId="0" fontId="3" fillId="5" borderId="1" xfId="0" applyFont="1" applyFill="1" applyBorder="1" applyAlignment="1">
      <alignment vertic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4" xfId="0" applyFont="1" applyFill="1" applyBorder="1" applyAlignment="1">
      <alignment horizontal="centerContinuous" vertical="center"/>
    </xf>
    <xf numFmtId="0" fontId="3" fillId="5" borderId="2" xfId="0" applyFont="1" applyFill="1" applyBorder="1" applyAlignment="1">
      <alignment horizontal="centerContinuous" vertical="center"/>
    </xf>
    <xf numFmtId="0" fontId="0" fillId="5" borderId="15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0" fillId="0" borderId="3" xfId="0" applyFont="1" applyBorder="1" applyAlignment="1" applyProtection="1">
      <alignment horizontal="center" vertical="center" readingOrder="2"/>
      <protection locked="0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 readingOrder="2"/>
    </xf>
    <xf numFmtId="0" fontId="15" fillId="0" borderId="3" xfId="0" applyFont="1" applyBorder="1" applyAlignment="1">
      <alignment horizontal="left" textRotation="90" readingOrder="2"/>
    </xf>
    <xf numFmtId="0" fontId="15" fillId="0" borderId="3" xfId="0" applyFont="1" applyBorder="1" applyAlignment="1">
      <alignment horizontal="center" textRotation="90"/>
    </xf>
    <xf numFmtId="0" fontId="0" fillId="0" borderId="0" xfId="0" applyFont="1"/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center" readingOrder="2"/>
    </xf>
    <xf numFmtId="0" fontId="9" fillId="0" borderId="15" xfId="0" applyFont="1" applyBorder="1" applyAlignment="1">
      <alignment horizontal="center" vertical="center" readingOrder="2"/>
    </xf>
    <xf numFmtId="0" fontId="9" fillId="0" borderId="15" xfId="0" applyFont="1" applyBorder="1" applyAlignment="1">
      <alignment horizontal="center" vertical="center" wrapText="1"/>
    </xf>
    <xf numFmtId="0" fontId="21" fillId="0" borderId="0" xfId="0" applyFont="1"/>
    <xf numFmtId="0" fontId="9" fillId="0" borderId="3" xfId="0" applyFont="1" applyBorder="1" applyAlignment="1" applyProtection="1">
      <alignment vertical="center" readingOrder="2"/>
      <protection locked="0"/>
    </xf>
    <xf numFmtId="0" fontId="9" fillId="0" borderId="3" xfId="0" applyFont="1" applyBorder="1" applyAlignment="1">
      <alignment horizontal="center" vertical="center" readingOrder="2"/>
    </xf>
    <xf numFmtId="0" fontId="13" fillId="0" borderId="3" xfId="0" applyFont="1" applyBorder="1" applyAlignment="1">
      <alignment horizontal="center" readingOrder="2"/>
    </xf>
    <xf numFmtId="0" fontId="7" fillId="7" borderId="0" xfId="0" applyFont="1" applyFill="1" applyAlignment="1">
      <alignment horizontal="left"/>
    </xf>
    <xf numFmtId="0" fontId="23" fillId="0" borderId="3" xfId="0" applyFont="1" applyFill="1" applyBorder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/>
    </xf>
    <xf numFmtId="0" fontId="22" fillId="0" borderId="0" xfId="0" applyFont="1" applyBorder="1"/>
    <xf numFmtId="0" fontId="1" fillId="0" borderId="0" xfId="0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4" fillId="5" borderId="6" xfId="0" applyFont="1" applyFill="1" applyBorder="1" applyAlignment="1"/>
    <xf numFmtId="0" fontId="4" fillId="0" borderId="7" xfId="0" applyFont="1" applyBorder="1"/>
    <xf numFmtId="0" fontId="3" fillId="5" borderId="4" xfId="0" applyFont="1" applyFill="1" applyBorder="1" applyAlignment="1">
      <alignment vertical="center"/>
    </xf>
    <xf numFmtId="0" fontId="4" fillId="0" borderId="2" xfId="0" applyFont="1" applyBorder="1"/>
    <xf numFmtId="0" fontId="19" fillId="0" borderId="0" xfId="0" applyFont="1"/>
    <xf numFmtId="0" fontId="28" fillId="0" borderId="0" xfId="0" applyFont="1" applyFill="1" applyAlignment="1"/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/>
    <xf numFmtId="0" fontId="9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10" xfId="0" applyBorder="1" applyAlignment="1"/>
    <xf numFmtId="0" fontId="0" fillId="0" borderId="11" xfId="0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5" xfId="0" applyFont="1" applyBorder="1" applyAlignment="1">
      <alignment horizontal="left" vertical="top"/>
    </xf>
    <xf numFmtId="0" fontId="9" fillId="0" borderId="5" xfId="0" applyFont="1" applyBorder="1" applyAlignment="1">
      <alignment vertical="top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27" fillId="0" borderId="0" xfId="0" applyFont="1" applyBorder="1"/>
    <xf numFmtId="0" fontId="0" fillId="3" borderId="0" xfId="0" applyFill="1" applyBorder="1" applyAlignment="1"/>
    <xf numFmtId="0" fontId="0" fillId="3" borderId="0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27" fillId="0" borderId="5" xfId="0" applyFont="1" applyBorder="1"/>
    <xf numFmtId="0" fontId="27" fillId="0" borderId="6" xfId="0" applyFont="1" applyBorder="1"/>
    <xf numFmtId="0" fontId="27" fillId="0" borderId="7" xfId="0" applyFont="1" applyBorder="1"/>
    <xf numFmtId="0" fontId="3" fillId="0" borderId="1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Fill="1"/>
    <xf numFmtId="0" fontId="10" fillId="0" borderId="0" xfId="0" applyFont="1" applyBorder="1"/>
    <xf numFmtId="1" fontId="0" fillId="0" borderId="1" xfId="0" applyNumberFormat="1" applyBorder="1"/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1" fontId="2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8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6" fontId="8" fillId="3" borderId="3" xfId="0" applyNumberFormat="1" applyFont="1" applyFill="1" applyBorder="1" applyAlignment="1">
      <alignment horizontal="center" vertical="center"/>
    </xf>
    <xf numFmtId="165" fontId="0" fillId="3" borderId="3" xfId="0" applyNumberFormat="1" applyFill="1" applyBorder="1"/>
    <xf numFmtId="165" fontId="2" fillId="3" borderId="1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 vertical="center" textRotation="90" wrapText="1" readingOrder="2"/>
    </xf>
    <xf numFmtId="164" fontId="0" fillId="3" borderId="3" xfId="0" applyNumberForma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textRotation="90" wrapText="1"/>
    </xf>
    <xf numFmtId="164" fontId="0" fillId="0" borderId="15" xfId="0" applyNumberFormat="1" applyBorder="1" applyAlignment="1">
      <alignment horizontal="center" vertical="center"/>
    </xf>
    <xf numFmtId="166" fontId="2" fillId="9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9" borderId="12" xfId="0" applyNumberFormat="1" applyFont="1" applyFill="1" applyBorder="1" applyAlignment="1">
      <alignment horizontal="center" vertical="center"/>
    </xf>
    <xf numFmtId="166" fontId="23" fillId="0" borderId="8" xfId="0" applyNumberFormat="1" applyFont="1" applyBorder="1" applyAlignment="1">
      <alignment horizontal="center" vertical="center"/>
    </xf>
    <xf numFmtId="166" fontId="6" fillId="9" borderId="3" xfId="0" applyNumberFormat="1" applyFont="1" applyFill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/>
    </xf>
    <xf numFmtId="167" fontId="0" fillId="9" borderId="3" xfId="0" applyNumberFormat="1" applyFill="1" applyBorder="1" applyAlignment="1">
      <alignment horizontal="center"/>
    </xf>
    <xf numFmtId="167" fontId="2" fillId="9" borderId="3" xfId="0" applyNumberFormat="1" applyFont="1" applyFill="1" applyBorder="1" applyAlignment="1">
      <alignment horizontal="center" vertical="center"/>
    </xf>
    <xf numFmtId="167" fontId="0" fillId="3" borderId="3" xfId="0" applyNumberFormat="1" applyFill="1" applyBorder="1"/>
    <xf numFmtId="167" fontId="2" fillId="3" borderId="3" xfId="0" applyNumberFormat="1" applyFont="1" applyFill="1" applyBorder="1" applyAlignment="1">
      <alignment vertical="center"/>
    </xf>
    <xf numFmtId="167" fontId="2" fillId="3" borderId="2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5" borderId="9" xfId="0" applyFont="1" applyFill="1" applyBorder="1" applyAlignment="1">
      <alignment horizontal="centerContinuous" vertical="top" wrapText="1"/>
    </xf>
    <xf numFmtId="0" fontId="2" fillId="5" borderId="10" xfId="0" applyFont="1" applyFill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5" borderId="21" xfId="0" applyFont="1" applyFill="1" applyBorder="1" applyAlignment="1">
      <alignment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0" xfId="0" applyFont="1" applyFill="1" applyBorder="1" applyAlignment="1"/>
    <xf numFmtId="0" fontId="2" fillId="5" borderId="23" xfId="0" applyFont="1" applyFill="1" applyBorder="1" applyAlignment="1">
      <alignment horizontal="centerContinuous" vertical="center"/>
    </xf>
    <xf numFmtId="0" fontId="2" fillId="5" borderId="24" xfId="0" applyFont="1" applyFill="1" applyBorder="1" applyAlignment="1">
      <alignment horizontal="centerContinuous" vertical="center"/>
    </xf>
    <xf numFmtId="16" fontId="2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5" borderId="28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16" fontId="0" fillId="0" borderId="0" xfId="0" applyNumberFormat="1" applyFont="1"/>
    <xf numFmtId="0" fontId="2" fillId="5" borderId="13" xfId="0" applyFont="1" applyFill="1" applyBorder="1" applyAlignment="1">
      <alignment horizontal="centerContinuous" vertical="center"/>
    </xf>
    <xf numFmtId="0" fontId="2" fillId="5" borderId="0" xfId="0" applyFont="1" applyFill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14" fontId="0" fillId="0" borderId="3" xfId="0" applyNumberFormat="1" applyFont="1" applyBorder="1" applyAlignment="1">
      <alignment horizontal="center" vertical="center"/>
    </xf>
    <xf numFmtId="16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49" fontId="0" fillId="0" borderId="3" xfId="0" applyNumberFormat="1" applyFont="1" applyBorder="1" applyAlignment="1">
      <alignment horizontal="center" vertical="center"/>
    </xf>
    <xf numFmtId="165" fontId="0" fillId="10" borderId="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0" fillId="3" borderId="3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5" borderId="31" xfId="0" applyFont="1" applyFill="1" applyBorder="1" applyAlignment="1">
      <alignment horizontal="centerContinuous" vertical="center"/>
    </xf>
    <xf numFmtId="0" fontId="2" fillId="0" borderId="32" xfId="0" applyFont="1" applyBorder="1" applyAlignment="1">
      <alignment horizontal="center" vertical="center" textRotation="90" wrapText="1"/>
    </xf>
    <xf numFmtId="1" fontId="2" fillId="0" borderId="33" xfId="0" applyNumberFormat="1" applyFont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15" xfId="0" applyBorder="1" applyAlignment="1">
      <alignment horizontal="left" vertical="center" textRotation="90" wrapText="1" readingOrder="2"/>
    </xf>
    <xf numFmtId="0" fontId="0" fillId="0" borderId="15" xfId="0" applyBorder="1" applyAlignment="1">
      <alignment horizontal="center" textRotation="90" wrapText="1"/>
    </xf>
    <xf numFmtId="0" fontId="15" fillId="0" borderId="15" xfId="0" applyFont="1" applyBorder="1" applyAlignment="1">
      <alignment horizontal="left" vertical="center" textRotation="90" wrapText="1" readingOrder="2"/>
    </xf>
    <xf numFmtId="1" fontId="20" fillId="0" borderId="1" xfId="0" applyNumberFormat="1" applyFont="1" applyBorder="1" applyAlignment="1">
      <alignment vertical="center"/>
    </xf>
    <xf numFmtId="0" fontId="15" fillId="0" borderId="3" xfId="0" applyFont="1" applyBorder="1" applyAlignment="1" applyProtection="1">
      <alignment horizontal="left" textRotation="90" wrapText="1" readingOrder="2"/>
      <protection locked="0"/>
    </xf>
    <xf numFmtId="0" fontId="15" fillId="0" borderId="3" xfId="0" applyFont="1" applyBorder="1" applyAlignment="1">
      <alignment horizontal="left" textRotation="90" wrapText="1" readingOrder="2"/>
    </xf>
    <xf numFmtId="0" fontId="15" fillId="0" borderId="3" xfId="0" applyFont="1" applyBorder="1" applyAlignment="1">
      <alignment horizont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15" xfId="0" applyFont="1" applyBorder="1" applyAlignment="1" applyProtection="1">
      <alignment horizontal="left" textRotation="90" wrapText="1" readingOrder="2"/>
      <protection locked="0"/>
    </xf>
    <xf numFmtId="0" fontId="15" fillId="0" borderId="0" xfId="0" applyNumberFormat="1" applyFont="1" applyAlignment="1">
      <alignment horizontal="center"/>
    </xf>
    <xf numFmtId="0" fontId="29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31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/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15" fillId="6" borderId="13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textRotation="90" wrapText="1" readingOrder="2"/>
    </xf>
    <xf numFmtId="0" fontId="1" fillId="3" borderId="15" xfId="0" applyFont="1" applyFill="1" applyBorder="1" applyAlignment="1">
      <alignment horizontal="center" vertical="center" textRotation="90" wrapText="1" readingOrder="2"/>
    </xf>
    <xf numFmtId="0" fontId="15" fillId="0" borderId="0" xfId="0" applyFont="1" applyAlignment="1">
      <alignment horizontal="left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textRotation="90" readingOrder="2"/>
    </xf>
    <xf numFmtId="0" fontId="13" fillId="0" borderId="12" xfId="0" applyFont="1" applyBorder="1" applyAlignment="1">
      <alignment horizontal="center" textRotation="90" readingOrder="2"/>
    </xf>
    <xf numFmtId="0" fontId="13" fillId="0" borderId="15" xfId="0" applyFont="1" applyBorder="1" applyAlignment="1">
      <alignment horizontal="center" textRotation="90" readingOrder="2"/>
    </xf>
    <xf numFmtId="1" fontId="2" fillId="0" borderId="1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textRotation="90" wrapText="1"/>
    </xf>
    <xf numFmtId="0" fontId="14" fillId="3" borderId="12" xfId="0" applyFont="1" applyFill="1" applyBorder="1" applyAlignment="1">
      <alignment horizontal="center" textRotation="90" wrapText="1"/>
    </xf>
    <xf numFmtId="0" fontId="14" fillId="3" borderId="15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8" xfId="0" applyFont="1" applyBorder="1" applyAlignment="1" applyProtection="1">
      <alignment horizontal="left" textRotation="90" wrapText="1" readingOrder="2"/>
      <protection locked="0"/>
    </xf>
    <xf numFmtId="0" fontId="15" fillId="0" borderId="15" xfId="0" applyFont="1" applyBorder="1" applyAlignment="1" applyProtection="1">
      <alignment horizontal="left" textRotation="90" wrapText="1" readingOrder="2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0" fillId="8" borderId="13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23" fillId="0" borderId="0" xfId="0" applyFont="1"/>
    <xf numFmtId="0" fontId="7" fillId="0" borderId="0" xfId="0" applyFont="1" applyFill="1" applyBorder="1" applyAlignment="1"/>
    <xf numFmtId="1" fontId="7" fillId="0" borderId="3" xfId="0" applyNumberFormat="1" applyFont="1" applyBorder="1"/>
    <xf numFmtId="0" fontId="33" fillId="0" borderId="0" xfId="0" applyFont="1"/>
    <xf numFmtId="1" fontId="0" fillId="0" borderId="0" xfId="0" applyNumberFormat="1" applyBorder="1"/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6" fillId="0" borderId="3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167" fontId="0" fillId="0" borderId="3" xfId="0" applyNumberFormat="1" applyFill="1" applyBorder="1" applyAlignment="1">
      <alignment horizontal="center"/>
    </xf>
    <xf numFmtId="1" fontId="0" fillId="0" borderId="13" xfId="0" applyNumberFormat="1" applyBorder="1"/>
    <xf numFmtId="0" fontId="2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167" fontId="0" fillId="0" borderId="12" xfId="0" applyNumberForma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16" fillId="0" borderId="0" xfId="0" applyNumberFormat="1" applyFont="1"/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26" fillId="0" borderId="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66" fontId="23" fillId="0" borderId="13" xfId="0" applyNumberFormat="1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6" fillId="11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2" fillId="5" borderId="1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textRotation="90" wrapText="1"/>
    </xf>
    <xf numFmtId="0" fontId="2" fillId="5" borderId="3" xfId="0" applyFont="1" applyFill="1" applyBorder="1" applyAlignment="1">
      <alignment textRotation="90" wrapText="1"/>
    </xf>
    <xf numFmtId="0" fontId="2" fillId="0" borderId="8" xfId="0" applyFont="1" applyBorder="1" applyAlignment="1">
      <alignment textRotation="90" wrapText="1"/>
    </xf>
    <xf numFmtId="0" fontId="2" fillId="5" borderId="15" xfId="0" applyFont="1" applyFill="1" applyBorder="1" applyAlignment="1">
      <alignment textRotation="90" wrapText="1"/>
    </xf>
    <xf numFmtId="0" fontId="2" fillId="0" borderId="15" xfId="0" applyFont="1" applyBorder="1" applyAlignment="1">
      <alignment textRotation="90" wrapText="1"/>
    </xf>
    <xf numFmtId="0" fontId="20" fillId="4" borderId="9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15" fillId="0" borderId="13" xfId="0" applyFont="1" applyFill="1" applyBorder="1" applyAlignment="1"/>
    <xf numFmtId="0" fontId="20" fillId="4" borderId="13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15" fillId="0" borderId="13" xfId="0" applyFont="1" applyFill="1" applyBorder="1"/>
    <xf numFmtId="0" fontId="15" fillId="0" borderId="0" xfId="0" applyFont="1" applyBorder="1"/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15" fillId="0" borderId="0" xfId="0" applyFont="1" applyFill="1" applyBorder="1"/>
    <xf numFmtId="0" fontId="1" fillId="0" borderId="14" xfId="0" applyFont="1" applyFill="1" applyBorder="1"/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view="pageLayout" topLeftCell="A13" zoomScale="89" zoomScaleNormal="96" zoomScaleSheetLayoutView="30" zoomScalePageLayoutView="89" workbookViewId="0">
      <selection activeCell="B32" sqref="C32"/>
    </sheetView>
  </sheetViews>
  <sheetFormatPr baseColWidth="10" defaultColWidth="11.42578125" defaultRowHeight="18.75" x14ac:dyDescent="0.3"/>
  <cols>
    <col min="1" max="1" width="3" style="64" customWidth="1"/>
    <col min="2" max="2" width="21.7109375" style="63" customWidth="1"/>
    <col min="3" max="3" width="5.42578125" style="63" customWidth="1"/>
    <col min="4" max="9" width="3.7109375" style="63" customWidth="1"/>
    <col min="10" max="11" width="11.5703125" style="63" customWidth="1"/>
    <col min="12" max="12" width="4.5703125" style="64" customWidth="1"/>
    <col min="13" max="33" width="4.7109375" style="63" customWidth="1"/>
    <col min="34" max="34" width="12.85546875" style="63" customWidth="1"/>
    <col min="35" max="16384" width="11.42578125" style="63"/>
  </cols>
  <sheetData>
    <row r="1" spans="1:37" ht="23.25" x14ac:dyDescent="0.35">
      <c r="A1" s="71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1:37" ht="19.5" customHeight="1" x14ac:dyDescent="0.3">
      <c r="A2" s="73" t="s">
        <v>122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7" s="4" customFormat="1" ht="30.75" customHeight="1" x14ac:dyDescent="0.35">
      <c r="A3" s="69" t="s">
        <v>128</v>
      </c>
      <c r="B3" s="116"/>
      <c r="C3" s="68"/>
      <c r="D3" s="68"/>
      <c r="E3" s="68"/>
      <c r="F3" s="68"/>
      <c r="G3" s="68"/>
      <c r="H3" s="68"/>
      <c r="I3" s="68"/>
      <c r="J3" s="68"/>
      <c r="K3" s="117"/>
      <c r="L3" s="67"/>
      <c r="M3" s="246" t="s">
        <v>1</v>
      </c>
      <c r="N3" s="74"/>
      <c r="O3" s="74"/>
      <c r="P3" s="75"/>
      <c r="Q3" s="183"/>
      <c r="R3" s="184" t="s">
        <v>129</v>
      </c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5"/>
    </row>
    <row r="4" spans="1:37" s="4" customFormat="1" ht="27" customHeight="1" x14ac:dyDescent="0.35">
      <c r="A4" s="272" t="s">
        <v>130</v>
      </c>
      <c r="B4" s="113"/>
      <c r="C4" s="114"/>
      <c r="D4" s="114"/>
      <c r="E4" s="114"/>
      <c r="F4" s="114"/>
      <c r="G4" s="114"/>
      <c r="H4" s="114"/>
      <c r="I4" s="114"/>
      <c r="J4" s="114"/>
      <c r="K4" s="115"/>
      <c r="L4" s="67"/>
      <c r="M4" s="271" t="s">
        <v>2</v>
      </c>
      <c r="N4" s="74"/>
      <c r="O4" s="74"/>
      <c r="P4" s="75"/>
      <c r="Q4" s="183"/>
      <c r="R4" s="270" t="s">
        <v>131</v>
      </c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5"/>
    </row>
    <row r="5" spans="1:37" ht="6.75" customHeight="1" x14ac:dyDescent="0.3"/>
    <row r="6" spans="1:37" s="65" customFormat="1" ht="16.5" customHeight="1" x14ac:dyDescent="0.35">
      <c r="A6" s="430" t="s">
        <v>3</v>
      </c>
      <c r="B6" s="430"/>
      <c r="C6" s="430"/>
      <c r="D6" s="430"/>
      <c r="E6" s="430"/>
      <c r="F6" s="430"/>
      <c r="G6" s="430"/>
      <c r="H6" s="430"/>
      <c r="I6" s="430"/>
      <c r="J6" s="430"/>
      <c r="L6" s="66"/>
      <c r="M6" s="45" t="s">
        <v>4</v>
      </c>
    </row>
    <row r="7" spans="1:37" s="65" customFormat="1" ht="16.5" customHeight="1" x14ac:dyDescent="0.35">
      <c r="A7" s="303"/>
      <c r="B7" s="303"/>
      <c r="C7" s="303"/>
      <c r="D7" s="303"/>
      <c r="E7" s="303"/>
      <c r="F7" s="303"/>
      <c r="G7" s="303"/>
      <c r="H7" s="170"/>
      <c r="I7" s="170"/>
      <c r="J7" s="170"/>
      <c r="L7" s="66"/>
      <c r="M7" s="45" t="s">
        <v>145</v>
      </c>
      <c r="AG7" s="171"/>
    </row>
    <row r="8" spans="1:37" s="65" customFormat="1" ht="16.5" customHeight="1" x14ac:dyDescent="0.35">
      <c r="A8" s="66"/>
      <c r="L8" s="66"/>
      <c r="M8" s="45" t="s">
        <v>5</v>
      </c>
    </row>
    <row r="9" spans="1:37" s="65" customFormat="1" ht="16.5" customHeight="1" x14ac:dyDescent="0.35">
      <c r="A9" s="118"/>
      <c r="B9" s="392" t="s">
        <v>113</v>
      </c>
      <c r="C9" s="118"/>
      <c r="D9" s="118"/>
      <c r="E9" s="118"/>
      <c r="F9" s="118"/>
      <c r="G9" s="118"/>
      <c r="H9" s="118"/>
      <c r="I9" s="118"/>
      <c r="J9" s="118"/>
      <c r="L9" s="66"/>
      <c r="M9" s="45" t="s">
        <v>6</v>
      </c>
    </row>
    <row r="10" spans="1:37" s="65" customFormat="1" ht="16.5" customHeight="1" x14ac:dyDescent="0.35">
      <c r="A10" s="66"/>
      <c r="B10" s="392" t="s">
        <v>127</v>
      </c>
      <c r="C10" s="118"/>
      <c r="D10" s="118"/>
      <c r="E10" s="118"/>
      <c r="F10" s="118"/>
      <c r="G10" s="118"/>
      <c r="H10" s="118"/>
      <c r="I10" s="118"/>
      <c r="J10" s="118"/>
      <c r="L10" s="66"/>
      <c r="M10" s="45" t="s">
        <v>7</v>
      </c>
    </row>
    <row r="11" spans="1:37" ht="6" customHeight="1" x14ac:dyDescent="0.3"/>
    <row r="12" spans="1:37" s="5" customFormat="1" ht="28.5" customHeight="1" x14ac:dyDescent="0.25">
      <c r="A12" s="214"/>
      <c r="B12" s="215"/>
      <c r="D12" s="397"/>
      <c r="E12" s="397"/>
      <c r="F12" s="397"/>
      <c r="G12" s="397"/>
      <c r="H12" s="397"/>
      <c r="I12" s="397"/>
      <c r="J12" s="397"/>
      <c r="K12" s="397"/>
      <c r="L12" s="398"/>
      <c r="M12" s="216" t="s">
        <v>147</v>
      </c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95" t="s">
        <v>146</v>
      </c>
    </row>
    <row r="13" spans="1:37" s="5" customFormat="1" ht="15.75" customHeight="1" x14ac:dyDescent="0.25">
      <c r="A13" s="180"/>
      <c r="D13" s="432" t="s">
        <v>164</v>
      </c>
      <c r="E13" s="433"/>
      <c r="F13" s="433"/>
      <c r="G13" s="434"/>
      <c r="H13" s="438" t="s">
        <v>9</v>
      </c>
      <c r="I13" s="439"/>
      <c r="J13" s="301" t="s">
        <v>161</v>
      </c>
      <c r="K13" s="301" t="s">
        <v>162</v>
      </c>
      <c r="L13" s="399" t="s">
        <v>144</v>
      </c>
      <c r="M13" s="218">
        <v>1</v>
      </c>
      <c r="N13" s="219">
        <v>2</v>
      </c>
      <c r="O13" s="219">
        <v>3</v>
      </c>
      <c r="P13" s="219">
        <v>4</v>
      </c>
      <c r="Q13" s="219">
        <v>5</v>
      </c>
      <c r="R13" s="220">
        <v>6</v>
      </c>
      <c r="S13" s="221"/>
      <c r="T13" s="222"/>
      <c r="U13" s="222">
        <v>7</v>
      </c>
      <c r="V13" s="222"/>
      <c r="W13" s="223"/>
      <c r="X13" s="221"/>
      <c r="Y13" s="224"/>
      <c r="Z13" s="224">
        <v>8</v>
      </c>
      <c r="AA13" s="224"/>
      <c r="AB13" s="224"/>
      <c r="AC13" s="224"/>
      <c r="AD13" s="225">
        <v>9</v>
      </c>
      <c r="AE13" s="226"/>
      <c r="AF13" s="225">
        <v>10</v>
      </c>
      <c r="AG13" s="267"/>
      <c r="AH13" s="296"/>
      <c r="AI13" s="227"/>
      <c r="AJ13" s="227"/>
      <c r="AK13" s="227"/>
    </row>
    <row r="14" spans="1:37" s="85" customFormat="1" ht="45" customHeight="1" x14ac:dyDescent="0.25">
      <c r="A14" s="228"/>
      <c r="D14" s="435"/>
      <c r="E14" s="436"/>
      <c r="F14" s="436"/>
      <c r="G14" s="437"/>
      <c r="H14" s="438"/>
      <c r="I14" s="439"/>
      <c r="J14" s="302"/>
      <c r="K14" s="302"/>
      <c r="L14" s="399"/>
      <c r="M14" s="229"/>
      <c r="N14" s="230"/>
      <c r="O14" s="230"/>
      <c r="P14" s="230"/>
      <c r="Q14" s="230"/>
      <c r="R14" s="231"/>
      <c r="S14" s="232"/>
      <c r="T14" s="233"/>
      <c r="U14" s="233"/>
      <c r="V14" s="233"/>
      <c r="W14" s="234"/>
      <c r="X14" s="235"/>
      <c r="Y14" s="236"/>
      <c r="Z14" s="236"/>
      <c r="AA14" s="236"/>
      <c r="AB14" s="236"/>
      <c r="AC14" s="237"/>
      <c r="AD14" s="251" t="s">
        <v>163</v>
      </c>
      <c r="AE14" s="252" t="s">
        <v>11</v>
      </c>
      <c r="AF14" s="253" t="s">
        <v>10</v>
      </c>
      <c r="AG14" s="268" t="s">
        <v>11</v>
      </c>
      <c r="AH14" s="296"/>
      <c r="AI14" s="238"/>
      <c r="AJ14" s="238"/>
      <c r="AK14" s="238"/>
    </row>
    <row r="15" spans="1:37" s="85" customFormat="1" ht="29.25" customHeight="1" thickBot="1" x14ac:dyDescent="0.3">
      <c r="A15" s="228"/>
      <c r="D15" s="440" t="s">
        <v>15</v>
      </c>
      <c r="E15" s="440" t="s">
        <v>16</v>
      </c>
      <c r="F15" s="441" t="s">
        <v>17</v>
      </c>
      <c r="G15" s="441" t="s">
        <v>18</v>
      </c>
      <c r="H15" s="442" t="s">
        <v>19</v>
      </c>
      <c r="I15" s="442" t="s">
        <v>20</v>
      </c>
      <c r="J15" s="302"/>
      <c r="K15" s="302"/>
      <c r="L15" s="399"/>
      <c r="M15" s="239" t="s">
        <v>101</v>
      </c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96"/>
      <c r="AI15" s="238"/>
      <c r="AJ15" s="238"/>
      <c r="AK15" s="238"/>
    </row>
    <row r="16" spans="1:37" s="85" customFormat="1" ht="31.5" customHeight="1" thickBot="1" x14ac:dyDescent="0.3">
      <c r="A16" s="241" t="s">
        <v>12</v>
      </c>
      <c r="B16" s="242" t="s">
        <v>13</v>
      </c>
      <c r="C16" s="254" t="s">
        <v>14</v>
      </c>
      <c r="D16" s="443"/>
      <c r="E16" s="443"/>
      <c r="F16" s="441"/>
      <c r="G16" s="441"/>
      <c r="H16" s="444"/>
      <c r="I16" s="444"/>
      <c r="J16" s="431"/>
      <c r="K16" s="431"/>
      <c r="L16" s="399"/>
      <c r="M16" s="243">
        <v>13</v>
      </c>
      <c r="N16" s="244">
        <v>11</v>
      </c>
      <c r="O16" s="244">
        <v>8</v>
      </c>
      <c r="P16" s="244">
        <v>25</v>
      </c>
      <c r="Q16" s="244">
        <v>25</v>
      </c>
      <c r="R16" s="245">
        <v>8</v>
      </c>
      <c r="S16" s="244">
        <v>22</v>
      </c>
      <c r="T16" s="244">
        <v>25</v>
      </c>
      <c r="U16" s="244">
        <v>26</v>
      </c>
      <c r="V16" s="244">
        <v>28</v>
      </c>
      <c r="W16" s="244">
        <v>30</v>
      </c>
      <c r="X16" s="244">
        <v>28</v>
      </c>
      <c r="Y16" s="244">
        <v>30</v>
      </c>
      <c r="Z16" s="244">
        <v>32</v>
      </c>
      <c r="AA16" s="244">
        <v>33</v>
      </c>
      <c r="AB16" s="244">
        <v>35</v>
      </c>
      <c r="AC16" s="244">
        <v>40</v>
      </c>
      <c r="AD16" s="244">
        <v>54</v>
      </c>
      <c r="AE16" s="244">
        <v>40</v>
      </c>
      <c r="AF16" s="244">
        <v>60</v>
      </c>
      <c r="AG16" s="269">
        <v>38</v>
      </c>
      <c r="AH16" s="297"/>
    </row>
    <row r="17" spans="1:34" s="260" customFormat="1" ht="33" customHeight="1" x14ac:dyDescent="0.25">
      <c r="A17" s="249">
        <v>1</v>
      </c>
      <c r="B17" s="249"/>
      <c r="C17" s="255"/>
      <c r="D17" s="249"/>
      <c r="E17" s="249"/>
      <c r="F17" s="249"/>
      <c r="G17" s="249"/>
      <c r="H17" s="249"/>
      <c r="I17" s="249"/>
      <c r="J17" s="247"/>
      <c r="K17" s="247"/>
      <c r="L17" s="256">
        <f>K17-J17</f>
        <v>0</v>
      </c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8"/>
      <c r="AH17" s="259">
        <f>($M$16*M17)+($N$16*N17)+($O$16*O17)+($P$16*P17)+($Q$16*Q17)+($R$16*R17)+($S$16*S17)+($T$16*T17)+($U$16*U17)+($V$16*V17)+($W$16*W17)+($X$16*X17)+($Y$16*Y17)+($Z$16*Z17)+($AA$16*AA17)+($AB$16*AB17)+($AC$16*AC17)+($AD$16*AD17)+($AE$16*AE17)+($AF$16*AF17)+($AG$16*AG17)</f>
        <v>0</v>
      </c>
    </row>
    <row r="18" spans="1:34" s="260" customFormat="1" ht="33" customHeight="1" x14ac:dyDescent="0.25">
      <c r="A18" s="249">
        <v>2</v>
      </c>
      <c r="B18" s="249"/>
      <c r="C18" s="255"/>
      <c r="D18" s="249"/>
      <c r="E18" s="249"/>
      <c r="F18" s="249"/>
      <c r="G18" s="249"/>
      <c r="H18" s="249"/>
      <c r="I18" s="249"/>
      <c r="J18" s="247"/>
      <c r="K18" s="248"/>
      <c r="L18" s="261">
        <f t="shared" ref="L18:L26" si="0">K18-J18</f>
        <v>0</v>
      </c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62"/>
      <c r="AH18" s="259">
        <f t="shared" ref="AH18:AH26" si="1">($M$16*M18)+($N$16*N18)+($O$16*O18)+($P$16*P18)+($Q$16*Q18)+($R$16*R18)+($S$16*S18)+($T$16*T18)+($U$16*U18)+($V$16*V18)+($W$16*W18)+($X$16*X18)+($Y$16*Y18)+($Z$16*Z18)+($AA$16*AA18)+($AB$16*AB18)+($AC$16*AC18)+($AD$16*AD18)+($AE$16*AE18)+($AF$16*AF18)+($AG$16*AG18)</f>
        <v>0</v>
      </c>
    </row>
    <row r="19" spans="1:34" s="260" customFormat="1" ht="33" customHeight="1" x14ac:dyDescent="0.25">
      <c r="A19" s="249">
        <v>3</v>
      </c>
      <c r="B19" s="249"/>
      <c r="C19" s="255"/>
      <c r="D19" s="249"/>
      <c r="E19" s="249"/>
      <c r="F19" s="249"/>
      <c r="G19" s="249"/>
      <c r="H19" s="249"/>
      <c r="I19" s="249"/>
      <c r="J19" s="249"/>
      <c r="K19" s="249"/>
      <c r="L19" s="261">
        <f t="shared" si="0"/>
        <v>0</v>
      </c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62"/>
      <c r="AH19" s="259">
        <f t="shared" si="1"/>
        <v>0</v>
      </c>
    </row>
    <row r="20" spans="1:34" s="260" customFormat="1" ht="33" customHeight="1" x14ac:dyDescent="0.25">
      <c r="A20" s="249">
        <v>4</v>
      </c>
      <c r="B20" s="249"/>
      <c r="C20" s="255"/>
      <c r="D20" s="249"/>
      <c r="E20" s="249"/>
      <c r="F20" s="249"/>
      <c r="G20" s="249"/>
      <c r="H20" s="249"/>
      <c r="I20" s="249"/>
      <c r="J20" s="249"/>
      <c r="K20" s="249"/>
      <c r="L20" s="261">
        <f t="shared" si="0"/>
        <v>0</v>
      </c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62"/>
      <c r="AH20" s="259">
        <f t="shared" si="1"/>
        <v>0</v>
      </c>
    </row>
    <row r="21" spans="1:34" s="260" customFormat="1" ht="33" customHeight="1" x14ac:dyDescent="0.25">
      <c r="A21" s="249">
        <v>5</v>
      </c>
      <c r="B21" s="249"/>
      <c r="C21" s="255"/>
      <c r="D21" s="249"/>
      <c r="E21" s="249"/>
      <c r="F21" s="249"/>
      <c r="G21" s="249"/>
      <c r="H21" s="249"/>
      <c r="I21" s="249"/>
      <c r="J21" s="249"/>
      <c r="K21" s="249"/>
      <c r="L21" s="261">
        <f t="shared" si="0"/>
        <v>0</v>
      </c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62"/>
      <c r="AH21" s="259">
        <f t="shared" si="1"/>
        <v>0</v>
      </c>
    </row>
    <row r="22" spans="1:34" s="260" customFormat="1" ht="33" customHeight="1" x14ac:dyDescent="0.25">
      <c r="A22" s="249">
        <v>6</v>
      </c>
      <c r="B22" s="249"/>
      <c r="C22" s="255"/>
      <c r="D22" s="249"/>
      <c r="E22" s="249"/>
      <c r="F22" s="249"/>
      <c r="G22" s="249"/>
      <c r="H22" s="249"/>
      <c r="I22" s="249"/>
      <c r="J22" s="249"/>
      <c r="K22" s="249"/>
      <c r="L22" s="261">
        <f t="shared" si="0"/>
        <v>0</v>
      </c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62"/>
      <c r="AH22" s="259">
        <f t="shared" si="1"/>
        <v>0</v>
      </c>
    </row>
    <row r="23" spans="1:34" s="260" customFormat="1" ht="33" customHeight="1" x14ac:dyDescent="0.25">
      <c r="A23" s="249">
        <v>7</v>
      </c>
      <c r="B23" s="249"/>
      <c r="C23" s="255"/>
      <c r="D23" s="249"/>
      <c r="E23" s="249"/>
      <c r="F23" s="249"/>
      <c r="G23" s="249"/>
      <c r="H23" s="249"/>
      <c r="I23" s="249"/>
      <c r="J23" s="249"/>
      <c r="K23" s="249"/>
      <c r="L23" s="261">
        <f t="shared" si="0"/>
        <v>0</v>
      </c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62"/>
      <c r="AH23" s="259">
        <f t="shared" si="1"/>
        <v>0</v>
      </c>
    </row>
    <row r="24" spans="1:34" s="260" customFormat="1" ht="33" customHeight="1" x14ac:dyDescent="0.25">
      <c r="A24" s="249">
        <v>8</v>
      </c>
      <c r="B24" s="249"/>
      <c r="C24" s="255"/>
      <c r="D24" s="249"/>
      <c r="E24" s="249"/>
      <c r="F24" s="249"/>
      <c r="G24" s="249"/>
      <c r="H24" s="249"/>
      <c r="I24" s="249"/>
      <c r="J24" s="249"/>
      <c r="K24" s="249"/>
      <c r="L24" s="261">
        <f t="shared" si="0"/>
        <v>0</v>
      </c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62"/>
      <c r="AH24" s="259">
        <f t="shared" si="1"/>
        <v>0</v>
      </c>
    </row>
    <row r="25" spans="1:34" s="260" customFormat="1" ht="33" customHeight="1" x14ac:dyDescent="0.25">
      <c r="A25" s="249">
        <v>9</v>
      </c>
      <c r="B25" s="249"/>
      <c r="C25" s="255"/>
      <c r="D25" s="249"/>
      <c r="E25" s="249"/>
      <c r="F25" s="249"/>
      <c r="G25" s="249"/>
      <c r="H25" s="249"/>
      <c r="I25" s="249"/>
      <c r="J25" s="249"/>
      <c r="K25" s="249"/>
      <c r="L25" s="261">
        <f t="shared" si="0"/>
        <v>0</v>
      </c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62"/>
      <c r="AH25" s="259">
        <f t="shared" si="1"/>
        <v>0</v>
      </c>
    </row>
    <row r="26" spans="1:34" s="260" customFormat="1" ht="33" customHeight="1" x14ac:dyDescent="0.25">
      <c r="A26" s="249">
        <v>10</v>
      </c>
      <c r="B26" s="249"/>
      <c r="C26" s="255"/>
      <c r="D26" s="249"/>
      <c r="E26" s="249"/>
      <c r="F26" s="249"/>
      <c r="G26" s="249"/>
      <c r="H26" s="249"/>
      <c r="I26" s="249"/>
      <c r="J26" s="249"/>
      <c r="K26" s="249"/>
      <c r="L26" s="261">
        <f t="shared" si="0"/>
        <v>0</v>
      </c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62"/>
      <c r="AH26" s="259">
        <f t="shared" si="1"/>
        <v>0</v>
      </c>
    </row>
    <row r="27" spans="1:34" s="266" customFormat="1" ht="29.25" customHeight="1" x14ac:dyDescent="0.25">
      <c r="A27" s="260"/>
      <c r="B27" s="215"/>
      <c r="C27" s="263"/>
      <c r="D27" s="263"/>
      <c r="E27" s="263"/>
      <c r="F27" s="263"/>
      <c r="G27" s="263"/>
      <c r="H27" s="263"/>
      <c r="I27" s="263"/>
      <c r="J27" s="263"/>
      <c r="K27" s="263"/>
      <c r="L27" s="264">
        <f>SUM(L17:L26)</f>
        <v>0</v>
      </c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98" t="s">
        <v>139</v>
      </c>
      <c r="AC27" s="299"/>
      <c r="AD27" s="299"/>
      <c r="AE27" s="299"/>
      <c r="AF27" s="299"/>
      <c r="AG27" s="300"/>
      <c r="AH27" s="265">
        <f>SUM(AH17:AH26)</f>
        <v>0</v>
      </c>
    </row>
    <row r="28" spans="1:34" ht="7.5" customHeight="1" x14ac:dyDescent="0.3"/>
    <row r="29" spans="1:34" s="213" customFormat="1" ht="12.75" x14ac:dyDescent="0.2">
      <c r="A29" s="212"/>
      <c r="D29" s="445" t="s">
        <v>165</v>
      </c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7"/>
      <c r="AC29" s="448"/>
    </row>
    <row r="30" spans="1:34" s="213" customFormat="1" ht="12.75" x14ac:dyDescent="0.2">
      <c r="A30" s="212"/>
      <c r="D30" s="449" t="s">
        <v>111</v>
      </c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1"/>
      <c r="AC30" s="452"/>
    </row>
    <row r="31" spans="1:34" s="213" customFormat="1" ht="12.75" x14ac:dyDescent="0.2">
      <c r="A31" s="212"/>
      <c r="B31" s="453"/>
      <c r="C31" s="453"/>
      <c r="D31" s="454" t="s">
        <v>132</v>
      </c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6"/>
      <c r="AC31" s="457"/>
      <c r="AD31" s="453"/>
      <c r="AE31" s="453"/>
      <c r="AF31" s="453"/>
      <c r="AG31" s="453"/>
      <c r="AH31" s="453"/>
    </row>
  </sheetData>
  <mergeCells count="18">
    <mergeCell ref="A6:J6"/>
    <mergeCell ref="A7:G7"/>
    <mergeCell ref="D15:D16"/>
    <mergeCell ref="E15:E16"/>
    <mergeCell ref="H15:H16"/>
    <mergeCell ref="I15:I16"/>
    <mergeCell ref="J13:J16"/>
    <mergeCell ref="D13:G14"/>
    <mergeCell ref="AH12:AH16"/>
    <mergeCell ref="D29:AB29"/>
    <mergeCell ref="D31:AB31"/>
    <mergeCell ref="D30:AB30"/>
    <mergeCell ref="G15:G16"/>
    <mergeCell ref="F15:F16"/>
    <mergeCell ref="AB27:AG27"/>
    <mergeCell ref="L13:L16"/>
    <mergeCell ref="H13:I14"/>
    <mergeCell ref="K13:K16"/>
  </mergeCells>
  <printOptions horizontalCentered="1"/>
  <pageMargins left="0.15748031496062992" right="0.15748031496062992" top="0.19685039370078741" bottom="0.15748031496062992" header="0.31496062992125984" footer="0.11811023622047245"/>
  <pageSetup paperSize="9" scale="75" orientation="landscape" horizontalDpi="0" verticalDpi="0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workbookViewId="0">
      <selection activeCell="B32" sqref="C32"/>
    </sheetView>
  </sheetViews>
  <sheetFormatPr baseColWidth="10" defaultRowHeight="15" x14ac:dyDescent="0.25"/>
  <cols>
    <col min="1" max="1" width="5" style="1" customWidth="1"/>
    <col min="2" max="2" width="29.85546875" customWidth="1"/>
    <col min="3" max="7" width="6.7109375" customWidth="1"/>
    <col min="8" max="8" width="8" customWidth="1"/>
    <col min="9" max="14" width="6.7109375" customWidth="1"/>
    <col min="15" max="15" width="8.42578125" customWidth="1"/>
    <col min="16" max="16" width="10.5703125" customWidth="1"/>
  </cols>
  <sheetData>
    <row r="1" spans="1:19" ht="21.75" customHeight="1" x14ac:dyDescent="0.4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9" ht="21" customHeight="1" x14ac:dyDescent="0.25">
      <c r="A2" s="325" t="s">
        <v>118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</row>
    <row r="3" spans="1:19" ht="18" customHeight="1" x14ac:dyDescent="0.35">
      <c r="A3" s="34" t="s">
        <v>128</v>
      </c>
      <c r="B3" s="35"/>
      <c r="C3" s="35"/>
      <c r="D3" s="35"/>
      <c r="E3" s="35"/>
      <c r="F3" s="35"/>
      <c r="G3" s="36"/>
      <c r="H3" s="37" t="s">
        <v>36</v>
      </c>
      <c r="I3" s="121"/>
      <c r="J3" s="121"/>
      <c r="K3" s="121" t="s">
        <v>129</v>
      </c>
      <c r="L3" s="38"/>
      <c r="M3" s="39"/>
      <c r="N3" s="40"/>
      <c r="O3" s="40"/>
      <c r="P3" s="41"/>
    </row>
    <row r="4" spans="1:19" ht="19.5" customHeight="1" x14ac:dyDescent="0.3">
      <c r="A4" s="326" t="s">
        <v>100</v>
      </c>
      <c r="B4" s="327"/>
      <c r="C4" s="327"/>
      <c r="D4" s="327"/>
      <c r="E4" s="327"/>
      <c r="F4" s="327"/>
      <c r="G4" s="328"/>
      <c r="H4" s="112" t="s">
        <v>37</v>
      </c>
      <c r="I4" s="122"/>
      <c r="J4" s="122"/>
      <c r="K4" s="122" t="s">
        <v>134</v>
      </c>
      <c r="L4" s="12"/>
      <c r="M4" s="13"/>
      <c r="N4" s="14"/>
      <c r="O4" s="14"/>
      <c r="P4" s="43"/>
    </row>
    <row r="5" spans="1:19" ht="19.5" customHeight="1" x14ac:dyDescent="0.25">
      <c r="A5" s="136" t="s">
        <v>133</v>
      </c>
      <c r="B5" s="2"/>
      <c r="C5" s="2"/>
      <c r="D5" s="2"/>
      <c r="E5" s="2"/>
      <c r="F5" s="2"/>
      <c r="G5" s="3"/>
      <c r="H5" s="137" t="s">
        <v>38</v>
      </c>
      <c r="I5" s="123"/>
      <c r="J5" s="123"/>
      <c r="K5" s="273" t="s">
        <v>135</v>
      </c>
      <c r="L5" s="2"/>
      <c r="M5" s="2"/>
      <c r="N5" s="2"/>
      <c r="O5" s="2"/>
      <c r="P5" s="3"/>
    </row>
    <row r="6" spans="1:19" s="45" customFormat="1" ht="15.75" x14ac:dyDescent="0.25">
      <c r="A6" s="101" t="s">
        <v>29</v>
      </c>
      <c r="B6" s="101"/>
      <c r="C6" s="101"/>
      <c r="D6" s="101"/>
      <c r="E6" s="101"/>
      <c r="F6" s="101"/>
      <c r="G6" s="101"/>
      <c r="H6" s="44"/>
      <c r="I6" s="44"/>
      <c r="J6" s="44"/>
      <c r="K6" s="44"/>
      <c r="L6" s="44"/>
      <c r="M6" s="44"/>
    </row>
    <row r="7" spans="1:19" x14ac:dyDescent="0.25">
      <c r="A7" s="6" t="s">
        <v>39</v>
      </c>
      <c r="B7" s="46" t="s">
        <v>114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2" customHeight="1" x14ac:dyDescent="0.25">
      <c r="A8" s="97"/>
      <c r="B8" s="395" t="s">
        <v>104</v>
      </c>
      <c r="C8" s="97"/>
      <c r="D8" s="97"/>
      <c r="E8" s="9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9" s="9" customFormat="1" ht="14.25" customHeight="1" x14ac:dyDescent="0.25">
      <c r="C9" s="317" t="s">
        <v>25</v>
      </c>
      <c r="D9" s="318"/>
      <c r="E9" s="318"/>
      <c r="F9" s="318"/>
      <c r="G9" s="319"/>
      <c r="H9" s="48" t="s">
        <v>40</v>
      </c>
      <c r="I9" s="307" t="s">
        <v>103</v>
      </c>
      <c r="J9" s="307"/>
      <c r="K9" s="307"/>
      <c r="L9" s="307" t="s">
        <v>102</v>
      </c>
      <c r="M9" s="307"/>
      <c r="N9" s="307"/>
      <c r="O9" s="320" t="s">
        <v>41</v>
      </c>
      <c r="P9" s="322" t="s">
        <v>96</v>
      </c>
      <c r="Q9" s="21"/>
      <c r="R9" s="21"/>
      <c r="S9" s="21"/>
    </row>
    <row r="10" spans="1:19" ht="58.5" customHeight="1" x14ac:dyDescent="0.25">
      <c r="A10" s="93" t="s">
        <v>12</v>
      </c>
      <c r="B10" s="92" t="s">
        <v>13</v>
      </c>
      <c r="C10" s="274" t="s">
        <v>42</v>
      </c>
      <c r="D10" s="274" t="s">
        <v>43</v>
      </c>
      <c r="E10" s="274" t="s">
        <v>44</v>
      </c>
      <c r="F10" s="274" t="s">
        <v>45</v>
      </c>
      <c r="G10" s="274" t="s">
        <v>46</v>
      </c>
      <c r="H10" s="275" t="s">
        <v>46</v>
      </c>
      <c r="I10" s="274" t="s">
        <v>47</v>
      </c>
      <c r="J10" s="276" t="s">
        <v>48</v>
      </c>
      <c r="K10" s="274" t="s">
        <v>49</v>
      </c>
      <c r="L10" s="274" t="s">
        <v>47</v>
      </c>
      <c r="M10" s="276" t="s">
        <v>48</v>
      </c>
      <c r="N10" s="274" t="s">
        <v>49</v>
      </c>
      <c r="O10" s="321"/>
      <c r="P10" s="323"/>
    </row>
    <row r="11" spans="1:19" s="10" customFormat="1" ht="24" customHeight="1" x14ac:dyDescent="0.25">
      <c r="A11" s="49"/>
      <c r="B11" s="50" t="s">
        <v>50</v>
      </c>
      <c r="C11" s="94">
        <v>20</v>
      </c>
      <c r="D11" s="99">
        <v>20</v>
      </c>
      <c r="E11" s="99">
        <v>24</v>
      </c>
      <c r="F11" s="99">
        <v>20</v>
      </c>
      <c r="G11" s="99">
        <v>20</v>
      </c>
      <c r="H11" s="164">
        <v>18</v>
      </c>
      <c r="I11" s="164">
        <v>0</v>
      </c>
      <c r="J11" s="164">
        <v>0</v>
      </c>
      <c r="K11" s="164">
        <v>0</v>
      </c>
      <c r="L11" s="99">
        <v>4</v>
      </c>
      <c r="M11" s="95">
        <v>4</v>
      </c>
      <c r="N11" s="95">
        <v>4</v>
      </c>
      <c r="O11" s="96">
        <v>20</v>
      </c>
      <c r="P11" s="52"/>
    </row>
    <row r="12" spans="1:19" s="30" customFormat="1" x14ac:dyDescent="0.25">
      <c r="A12" s="27">
        <v>1</v>
      </c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08">
        <f t="shared" ref="P12:P21" si="0">$C$11*C12+$D$11*D12+$E$11*E12+$F$11*F12+$G$11*G12+$H$11*H12+$L$11*L12+$M$11*M12+$N$11*N12+$O$11*O12</f>
        <v>0</v>
      </c>
    </row>
    <row r="13" spans="1:19" s="30" customFormat="1" x14ac:dyDescent="0.25">
      <c r="A13" s="27">
        <v>2</v>
      </c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08">
        <f t="shared" si="0"/>
        <v>0</v>
      </c>
    </row>
    <row r="14" spans="1:19" s="30" customFormat="1" x14ac:dyDescent="0.25">
      <c r="A14" s="27">
        <v>3</v>
      </c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08">
        <f t="shared" si="0"/>
        <v>0</v>
      </c>
    </row>
    <row r="15" spans="1:19" s="30" customFormat="1" x14ac:dyDescent="0.25">
      <c r="A15" s="27">
        <v>4</v>
      </c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08">
        <f t="shared" si="0"/>
        <v>0</v>
      </c>
    </row>
    <row r="16" spans="1:19" s="30" customFormat="1" x14ac:dyDescent="0.25">
      <c r="A16" s="27">
        <v>5</v>
      </c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08">
        <f t="shared" si="0"/>
        <v>0</v>
      </c>
    </row>
    <row r="17" spans="1:18" s="30" customFormat="1" x14ac:dyDescent="0.25">
      <c r="A17" s="27">
        <v>6</v>
      </c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08">
        <f t="shared" si="0"/>
        <v>0</v>
      </c>
    </row>
    <row r="18" spans="1:18" s="30" customFormat="1" x14ac:dyDescent="0.25">
      <c r="A18" s="27">
        <v>7</v>
      </c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08">
        <f t="shared" si="0"/>
        <v>0</v>
      </c>
    </row>
    <row r="19" spans="1:18" s="30" customFormat="1" x14ac:dyDescent="0.25">
      <c r="A19" s="27">
        <v>8</v>
      </c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08">
        <f t="shared" si="0"/>
        <v>0</v>
      </c>
    </row>
    <row r="20" spans="1:18" s="30" customFormat="1" x14ac:dyDescent="0.25">
      <c r="A20" s="27">
        <v>9</v>
      </c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08">
        <f t="shared" si="0"/>
        <v>0</v>
      </c>
    </row>
    <row r="21" spans="1:18" s="30" customFormat="1" x14ac:dyDescent="0.25">
      <c r="A21" s="27">
        <v>10</v>
      </c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08">
        <f t="shared" si="0"/>
        <v>0</v>
      </c>
    </row>
    <row r="22" spans="1:18" s="5" customFormat="1" ht="21.75" customHeight="1" x14ac:dyDescent="0.25">
      <c r="A22" s="309" t="s">
        <v>138</v>
      </c>
      <c r="B22" s="310"/>
      <c r="C22" s="186">
        <f t="shared" ref="C22:P22" si="1">SUM(C12:C21)</f>
        <v>0</v>
      </c>
      <c r="D22" s="186">
        <f t="shared" si="1"/>
        <v>0</v>
      </c>
      <c r="E22" s="186">
        <f t="shared" si="1"/>
        <v>0</v>
      </c>
      <c r="F22" s="186">
        <f t="shared" si="1"/>
        <v>0</v>
      </c>
      <c r="G22" s="186">
        <f t="shared" si="1"/>
        <v>0</v>
      </c>
      <c r="H22" s="186">
        <f t="shared" si="1"/>
        <v>0</v>
      </c>
      <c r="I22" s="186">
        <f t="shared" si="1"/>
        <v>0</v>
      </c>
      <c r="J22" s="186">
        <f t="shared" si="1"/>
        <v>0</v>
      </c>
      <c r="K22" s="186">
        <f t="shared" si="1"/>
        <v>0</v>
      </c>
      <c r="L22" s="186">
        <f t="shared" si="1"/>
        <v>0</v>
      </c>
      <c r="M22" s="186">
        <f t="shared" si="1"/>
        <v>0</v>
      </c>
      <c r="N22" s="186">
        <f t="shared" si="1"/>
        <v>0</v>
      </c>
      <c r="O22" s="186">
        <f t="shared" si="1"/>
        <v>0</v>
      </c>
      <c r="P22" s="210">
        <f t="shared" si="1"/>
        <v>0</v>
      </c>
    </row>
    <row r="23" spans="1:18" ht="8.25" customHeight="1" x14ac:dyDescent="0.25"/>
    <row r="24" spans="1:18" s="213" customFormat="1" ht="12.75" x14ac:dyDescent="0.2">
      <c r="A24" s="212"/>
      <c r="B24" s="311" t="str">
        <f>hebergement!D29</f>
        <v>Merci d'envoyer ce document à la coordination par mail   :   contact@liensaintlaurent.fr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3"/>
    </row>
    <row r="25" spans="1:18" s="213" customFormat="1" ht="12.75" x14ac:dyDescent="0.2">
      <c r="A25" s="212"/>
      <c r="B25" s="314" t="s">
        <v>110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6"/>
    </row>
    <row r="26" spans="1:18" s="213" customFormat="1" ht="12.75" x14ac:dyDescent="0.2">
      <c r="A26" s="212"/>
      <c r="B26" s="304" t="str">
        <f>hebergement!D31</f>
        <v xml:space="preserve">  ASSOCIATION "LE LIEN DES SAINT LAURENT"  28 route de Mornant   69440 - SAINT LAURENT D'AGNY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6"/>
    </row>
    <row r="27" spans="1:18" ht="20.25" customHeight="1" x14ac:dyDescent="0.25">
      <c r="A27" s="308" t="s">
        <v>123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177"/>
      <c r="R27" s="177"/>
    </row>
    <row r="28" spans="1:18" x14ac:dyDescent="0.25">
      <c r="A28" s="27">
        <v>11</v>
      </c>
      <c r="B28" s="172"/>
      <c r="C28" s="176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3"/>
      <c r="P28" s="190">
        <f>SUM(C28:O28)</f>
        <v>0</v>
      </c>
    </row>
    <row r="29" spans="1:18" x14ac:dyDescent="0.25">
      <c r="A29" s="27">
        <v>12</v>
      </c>
      <c r="B29" s="172"/>
      <c r="C29" s="176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3"/>
      <c r="P29" s="190">
        <f t="shared" ref="P29:P31" si="2">SUM(C29:O29)</f>
        <v>0</v>
      </c>
    </row>
    <row r="30" spans="1:18" x14ac:dyDescent="0.25">
      <c r="A30" s="27">
        <v>13</v>
      </c>
      <c r="B30" s="175"/>
      <c r="C30" s="176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3"/>
      <c r="P30" s="190">
        <f t="shared" si="2"/>
        <v>0</v>
      </c>
    </row>
    <row r="31" spans="1:18" x14ac:dyDescent="0.25">
      <c r="A31" s="277" t="s">
        <v>126</v>
      </c>
      <c r="B31" s="179"/>
      <c r="C31" s="191">
        <f t="shared" ref="C31:O31" si="3">SUM(C28:C30)</f>
        <v>0</v>
      </c>
      <c r="D31" s="192">
        <f t="shared" si="3"/>
        <v>0</v>
      </c>
      <c r="E31" s="192">
        <f t="shared" si="3"/>
        <v>0</v>
      </c>
      <c r="F31" s="192">
        <f t="shared" si="3"/>
        <v>0</v>
      </c>
      <c r="G31" s="192">
        <f t="shared" si="3"/>
        <v>0</v>
      </c>
      <c r="H31" s="192">
        <f t="shared" si="3"/>
        <v>0</v>
      </c>
      <c r="I31" s="192">
        <f t="shared" si="3"/>
        <v>0</v>
      </c>
      <c r="J31" s="192">
        <f t="shared" si="3"/>
        <v>0</v>
      </c>
      <c r="K31" s="192">
        <f t="shared" si="3"/>
        <v>0</v>
      </c>
      <c r="L31" s="192">
        <f t="shared" si="3"/>
        <v>0</v>
      </c>
      <c r="M31" s="192">
        <f t="shared" si="3"/>
        <v>0</v>
      </c>
      <c r="N31" s="192">
        <f t="shared" si="3"/>
        <v>0</v>
      </c>
      <c r="O31" s="193">
        <f t="shared" si="3"/>
        <v>0</v>
      </c>
      <c r="P31" s="190">
        <f t="shared" si="2"/>
        <v>0</v>
      </c>
    </row>
  </sheetData>
  <mergeCells count="13">
    <mergeCell ref="A1:P1"/>
    <mergeCell ref="A2:P2"/>
    <mergeCell ref="A4:G4"/>
    <mergeCell ref="B26:P26"/>
    <mergeCell ref="I9:K9"/>
    <mergeCell ref="A27:P27"/>
    <mergeCell ref="A22:B22"/>
    <mergeCell ref="B24:P24"/>
    <mergeCell ref="B25:P25"/>
    <mergeCell ref="C9:G9"/>
    <mergeCell ref="L9:N9"/>
    <mergeCell ref="O9:O10"/>
    <mergeCell ref="P9:P10"/>
  </mergeCells>
  <printOptions horizontalCentered="1"/>
  <pageMargins left="0.15748031496062992" right="0.15748031496062992" top="0.19685039370078741" bottom="0.15748031496062992" header="0.31496062992125984" footer="0.11811023622047245"/>
  <pageSetup paperSize="9" orientation="landscape" horizontalDpi="0" verticalDpi="0" r:id="rId1"/>
  <headerFoot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zoomScale="99" zoomScaleNormal="99" workbookViewId="0">
      <selection activeCell="B32" sqref="C32"/>
    </sheetView>
  </sheetViews>
  <sheetFormatPr baseColWidth="10" defaultRowHeight="15" x14ac:dyDescent="0.25"/>
  <cols>
    <col min="1" max="1" width="5" style="1" customWidth="1"/>
    <col min="2" max="2" width="31.5703125" customWidth="1"/>
    <col min="3" max="17" width="5.85546875" customWidth="1"/>
    <col min="18" max="18" width="13.85546875" customWidth="1"/>
  </cols>
  <sheetData>
    <row r="1" spans="1:20" ht="26.25" x14ac:dyDescent="0.4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</row>
    <row r="2" spans="1:20" ht="22.5" customHeight="1" x14ac:dyDescent="0.25">
      <c r="A2" s="333" t="s">
        <v>121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</row>
    <row r="3" spans="1:20" ht="19.5" customHeight="1" x14ac:dyDescent="0.35">
      <c r="A3" s="34" t="s">
        <v>128</v>
      </c>
      <c r="B3" s="35"/>
      <c r="C3" s="35"/>
      <c r="D3" s="35"/>
      <c r="E3" s="35"/>
      <c r="F3" s="35"/>
      <c r="G3" s="36"/>
      <c r="H3" s="138" t="s">
        <v>21</v>
      </c>
      <c r="I3" s="38"/>
      <c r="J3" s="39"/>
      <c r="K3" s="40"/>
      <c r="L3" s="40"/>
      <c r="M3" s="40"/>
      <c r="N3" s="40"/>
      <c r="O3" s="40"/>
      <c r="P3" s="40"/>
      <c r="Q3" s="40"/>
      <c r="R3" s="41"/>
    </row>
    <row r="4" spans="1:20" ht="20.25" customHeight="1" x14ac:dyDescent="0.35">
      <c r="A4" s="42" t="s">
        <v>130</v>
      </c>
      <c r="B4" s="109"/>
      <c r="C4" s="109"/>
      <c r="D4" s="109"/>
      <c r="E4" s="109"/>
      <c r="F4" s="109"/>
      <c r="G4" s="110"/>
      <c r="H4" s="120" t="s">
        <v>156</v>
      </c>
      <c r="I4" s="12"/>
      <c r="J4" s="111"/>
      <c r="K4" s="14"/>
      <c r="L4" s="14"/>
      <c r="M4" s="14"/>
      <c r="N4" s="14"/>
      <c r="O4" s="14"/>
      <c r="P4" s="14"/>
      <c r="Q4" s="14"/>
      <c r="R4" s="43"/>
    </row>
    <row r="5" spans="1:20" ht="21.75" customHeight="1" x14ac:dyDescent="0.25">
      <c r="A5" s="334"/>
      <c r="B5" s="335"/>
      <c r="C5" s="335"/>
      <c r="D5" s="335"/>
      <c r="E5" s="335"/>
      <c r="F5" s="335"/>
      <c r="G5" s="336"/>
      <c r="H5" s="337" t="s">
        <v>136</v>
      </c>
      <c r="I5" s="338"/>
      <c r="J5" s="338"/>
      <c r="K5" s="338"/>
      <c r="L5" s="338"/>
      <c r="M5" s="338"/>
      <c r="N5" s="338"/>
      <c r="O5" s="338"/>
      <c r="P5" s="338"/>
      <c r="Q5" s="338"/>
      <c r="R5" s="339"/>
    </row>
    <row r="6" spans="1:20" ht="15.75" x14ac:dyDescent="0.25">
      <c r="A6" s="54" t="s">
        <v>29</v>
      </c>
      <c r="B6" s="54"/>
      <c r="C6" s="54"/>
      <c r="D6" s="54"/>
      <c r="E6" s="54"/>
      <c r="F6" s="54"/>
      <c r="G6" s="55"/>
      <c r="H6" s="119" t="s">
        <v>105</v>
      </c>
      <c r="I6" s="55"/>
      <c r="J6" s="55"/>
    </row>
    <row r="7" spans="1:20" ht="93" customHeight="1" x14ac:dyDescent="0.25">
      <c r="A7" s="8" t="s">
        <v>12</v>
      </c>
      <c r="B7" s="139" t="s">
        <v>51</v>
      </c>
      <c r="C7" s="278" t="s">
        <v>52</v>
      </c>
      <c r="D7" s="279" t="s">
        <v>53</v>
      </c>
      <c r="E7" s="279" t="s">
        <v>54</v>
      </c>
      <c r="F7" s="279" t="s">
        <v>55</v>
      </c>
      <c r="G7" s="279" t="s">
        <v>56</v>
      </c>
      <c r="H7" s="280" t="s">
        <v>57</v>
      </c>
      <c r="I7" s="279" t="s">
        <v>58</v>
      </c>
      <c r="J7" s="279" t="s">
        <v>59</v>
      </c>
      <c r="K7" s="279" t="s">
        <v>60</v>
      </c>
      <c r="L7" s="281" t="s">
        <v>61</v>
      </c>
      <c r="M7" s="280" t="s">
        <v>62</v>
      </c>
      <c r="N7" s="279" t="s">
        <v>63</v>
      </c>
      <c r="O7" s="279" t="s">
        <v>80</v>
      </c>
      <c r="P7" s="279" t="s">
        <v>64</v>
      </c>
      <c r="Q7" s="280" t="s">
        <v>65</v>
      </c>
      <c r="R7" s="102" t="s">
        <v>97</v>
      </c>
    </row>
    <row r="8" spans="1:20" s="10" customFormat="1" ht="21.75" customHeight="1" x14ac:dyDescent="0.25">
      <c r="A8" s="49"/>
      <c r="B8" s="50" t="s">
        <v>66</v>
      </c>
      <c r="C8" s="51">
        <v>6</v>
      </c>
      <c r="D8" s="51">
        <v>10</v>
      </c>
      <c r="E8" s="56">
        <v>5</v>
      </c>
      <c r="F8" s="51">
        <v>20</v>
      </c>
      <c r="G8" s="51">
        <v>20</v>
      </c>
      <c r="H8" s="57">
        <v>18</v>
      </c>
      <c r="I8" s="51">
        <v>28</v>
      </c>
      <c r="J8" s="51">
        <v>18</v>
      </c>
      <c r="K8" s="51">
        <v>18</v>
      </c>
      <c r="L8" s="58">
        <v>23</v>
      </c>
      <c r="M8" s="58">
        <v>28</v>
      </c>
      <c r="N8" s="58">
        <v>20</v>
      </c>
      <c r="O8" s="58">
        <v>18</v>
      </c>
      <c r="P8" s="58">
        <v>12</v>
      </c>
      <c r="Q8" s="58">
        <v>28</v>
      </c>
      <c r="R8" s="52"/>
    </row>
    <row r="9" spans="1:20" s="30" customFormat="1" ht="6.75" customHeight="1" x14ac:dyDescent="0.25">
      <c r="A9" s="28"/>
      <c r="B9" s="39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08">
        <f t="shared" ref="R9:R18" si="0">$C$8*C9+$D$8*D9+$E$8*E9+$F$8*F9+$G$8*G9+$H$8*H9+$I$8*I9+$J$8*J9+$K$8*K9+$L$8*L9+$M$8*M9+$N$8*N9+$O$8*O9+$P$8*P9+$Q$8*Q9</f>
        <v>0</v>
      </c>
    </row>
    <row r="10" spans="1:20" s="30" customFormat="1" ht="15.75" x14ac:dyDescent="0.25">
      <c r="A10" s="27">
        <v>2</v>
      </c>
      <c r="B10" s="394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08">
        <f t="shared" si="0"/>
        <v>0</v>
      </c>
      <c r="T10" s="53"/>
    </row>
    <row r="11" spans="1:20" s="30" customFormat="1" ht="6" customHeight="1" x14ac:dyDescent="0.25">
      <c r="A11" s="27">
        <v>3</v>
      </c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08">
        <f t="shared" si="0"/>
        <v>0</v>
      </c>
    </row>
    <row r="12" spans="1:20" s="30" customFormat="1" x14ac:dyDescent="0.25">
      <c r="A12" s="27">
        <v>4</v>
      </c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08">
        <f t="shared" si="0"/>
        <v>0</v>
      </c>
    </row>
    <row r="13" spans="1:20" s="30" customFormat="1" x14ac:dyDescent="0.25">
      <c r="A13" s="27">
        <v>5</v>
      </c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08">
        <f t="shared" si="0"/>
        <v>0</v>
      </c>
    </row>
    <row r="14" spans="1:20" s="30" customFormat="1" x14ac:dyDescent="0.25">
      <c r="A14" s="27">
        <v>6</v>
      </c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08">
        <f t="shared" si="0"/>
        <v>0</v>
      </c>
    </row>
    <row r="15" spans="1:20" s="30" customFormat="1" x14ac:dyDescent="0.25">
      <c r="A15" s="27">
        <v>7</v>
      </c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08">
        <f t="shared" si="0"/>
        <v>0</v>
      </c>
    </row>
    <row r="16" spans="1:20" s="30" customFormat="1" x14ac:dyDescent="0.25">
      <c r="A16" s="27">
        <v>8</v>
      </c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08">
        <f t="shared" si="0"/>
        <v>0</v>
      </c>
    </row>
    <row r="17" spans="1:18" s="30" customFormat="1" x14ac:dyDescent="0.25">
      <c r="A17" s="27">
        <v>9</v>
      </c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08">
        <f t="shared" si="0"/>
        <v>0</v>
      </c>
    </row>
    <row r="18" spans="1:18" s="30" customFormat="1" x14ac:dyDescent="0.25">
      <c r="A18" s="27">
        <v>10</v>
      </c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08">
        <f t="shared" si="0"/>
        <v>0</v>
      </c>
    </row>
    <row r="19" spans="1:18" s="5" customFormat="1" ht="27" customHeight="1" x14ac:dyDescent="0.25">
      <c r="A19" s="178" t="s">
        <v>140</v>
      </c>
      <c r="B19" s="179"/>
      <c r="C19" s="186">
        <f t="shared" ref="C19:R19" si="1">SUM(C9:C18)</f>
        <v>0</v>
      </c>
      <c r="D19" s="186">
        <f t="shared" si="1"/>
        <v>0</v>
      </c>
      <c r="E19" s="186">
        <f t="shared" si="1"/>
        <v>0</v>
      </c>
      <c r="F19" s="186">
        <f t="shared" si="1"/>
        <v>0</v>
      </c>
      <c r="G19" s="186">
        <f t="shared" si="1"/>
        <v>0</v>
      </c>
      <c r="H19" s="186">
        <f t="shared" si="1"/>
        <v>0</v>
      </c>
      <c r="I19" s="186">
        <f t="shared" si="1"/>
        <v>0</v>
      </c>
      <c r="J19" s="186">
        <f t="shared" si="1"/>
        <v>0</v>
      </c>
      <c r="K19" s="186">
        <f t="shared" si="1"/>
        <v>0</v>
      </c>
      <c r="L19" s="186">
        <f t="shared" si="1"/>
        <v>0</v>
      </c>
      <c r="M19" s="186">
        <f t="shared" si="1"/>
        <v>0</v>
      </c>
      <c r="N19" s="186">
        <f t="shared" si="1"/>
        <v>0</v>
      </c>
      <c r="O19" s="186">
        <f t="shared" si="1"/>
        <v>0</v>
      </c>
      <c r="P19" s="186">
        <f t="shared" si="1"/>
        <v>0</v>
      </c>
      <c r="Q19" s="186">
        <f t="shared" si="1"/>
        <v>0</v>
      </c>
      <c r="R19" s="209">
        <f t="shared" si="1"/>
        <v>0</v>
      </c>
    </row>
    <row r="20" spans="1:18" ht="7.5" customHeight="1" x14ac:dyDescent="0.25"/>
    <row r="21" spans="1:18" ht="11.25" customHeight="1" x14ac:dyDescent="0.25">
      <c r="A21" s="332" t="s">
        <v>125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</row>
    <row r="22" spans="1:18" ht="8.25" customHeight="1" x14ac:dyDescent="0.25">
      <c r="A22" s="135"/>
      <c r="B22" s="17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</row>
    <row r="23" spans="1:18" s="30" customFormat="1" x14ac:dyDescent="0.25">
      <c r="A23" s="27">
        <v>11</v>
      </c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90">
        <f>SUM(C23:Q23)</f>
        <v>0</v>
      </c>
    </row>
    <row r="24" spans="1:18" s="30" customFormat="1" x14ac:dyDescent="0.25">
      <c r="A24" s="27">
        <v>12</v>
      </c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190">
        <f t="shared" ref="R24:R26" si="2">SUM(C24:Q24)</f>
        <v>0</v>
      </c>
    </row>
    <row r="25" spans="1:18" s="30" customFormat="1" x14ac:dyDescent="0.25">
      <c r="A25" s="27">
        <v>13</v>
      </c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90">
        <f t="shared" si="2"/>
        <v>0</v>
      </c>
    </row>
    <row r="26" spans="1:18" s="30" customFormat="1" x14ac:dyDescent="0.25">
      <c r="A26" s="340" t="s">
        <v>124</v>
      </c>
      <c r="B26" s="341"/>
      <c r="C26" s="187">
        <f t="shared" ref="C26:Q26" si="3">SUM(C23:C25)</f>
        <v>0</v>
      </c>
      <c r="D26" s="187">
        <f t="shared" si="3"/>
        <v>0</v>
      </c>
      <c r="E26" s="187">
        <f t="shared" si="3"/>
        <v>0</v>
      </c>
      <c r="F26" s="187">
        <f t="shared" si="3"/>
        <v>0</v>
      </c>
      <c r="G26" s="187">
        <f t="shared" si="3"/>
        <v>0</v>
      </c>
      <c r="H26" s="187">
        <f t="shared" si="3"/>
        <v>0</v>
      </c>
      <c r="I26" s="187">
        <f t="shared" si="3"/>
        <v>0</v>
      </c>
      <c r="J26" s="187">
        <f t="shared" si="3"/>
        <v>0</v>
      </c>
      <c r="K26" s="187">
        <f t="shared" si="3"/>
        <v>0</v>
      </c>
      <c r="L26" s="187">
        <f t="shared" si="3"/>
        <v>0</v>
      </c>
      <c r="M26" s="187">
        <f t="shared" si="3"/>
        <v>0</v>
      </c>
      <c r="N26" s="187">
        <f t="shared" si="3"/>
        <v>0</v>
      </c>
      <c r="O26" s="187">
        <f t="shared" si="3"/>
        <v>0</v>
      </c>
      <c r="P26" s="187">
        <f t="shared" si="3"/>
        <v>0</v>
      </c>
      <c r="Q26" s="187">
        <f t="shared" si="3"/>
        <v>0</v>
      </c>
      <c r="R26" s="190">
        <f t="shared" si="2"/>
        <v>0</v>
      </c>
    </row>
    <row r="27" spans="1:18" ht="6.75" customHeight="1" x14ac:dyDescent="0.25"/>
    <row r="28" spans="1:18" s="213" customFormat="1" ht="12.75" x14ac:dyDescent="0.2">
      <c r="A28" s="212"/>
      <c r="B28" s="311" t="str">
        <f>hebergement!D29</f>
        <v>Merci d'envoyer ce document à la coordination par mail   :   contact@liensaintlaurent.fr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3"/>
    </row>
    <row r="29" spans="1:18" s="213" customFormat="1" ht="12.75" x14ac:dyDescent="0.2">
      <c r="A29" s="212"/>
      <c r="B29" s="314" t="s">
        <v>112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6"/>
    </row>
    <row r="30" spans="1:18" s="213" customFormat="1" ht="12.75" x14ac:dyDescent="0.2">
      <c r="A30" s="212"/>
      <c r="B30" s="304" t="str">
        <f>hebergement!D31</f>
        <v xml:space="preserve">  ASSOCIATION "LE LIEN DES SAINT LAURENT"  28 route de Mornant   69440 - SAINT LAURENT D'AGNY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1"/>
    </row>
  </sheetData>
  <mergeCells count="9">
    <mergeCell ref="B28:R28"/>
    <mergeCell ref="B30:R30"/>
    <mergeCell ref="A21:Q21"/>
    <mergeCell ref="A1:R1"/>
    <mergeCell ref="A2:R2"/>
    <mergeCell ref="A5:G5"/>
    <mergeCell ref="H5:R5"/>
    <mergeCell ref="B29:R29"/>
    <mergeCell ref="A26:B26"/>
  </mergeCells>
  <printOptions horizontalCentered="1"/>
  <pageMargins left="0.15748031496062992" right="0.15748031496062992" top="0.19685039370078741" bottom="0.15748031496062992" header="0.31496062992125984" footer="0.11811023622047245"/>
  <pageSetup paperSize="9" orientation="landscape" horizontalDpi="0" verticalDpi="0" r:id="rId1"/>
  <headerFooter>
    <oddFooter>Page &amp;P de &amp;N</oddFooter>
  </headerFooter>
  <ignoredErrors>
    <ignoredError sqref="R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opLeftCell="A10" workbookViewId="0">
      <selection activeCell="B32" sqref="C32"/>
    </sheetView>
  </sheetViews>
  <sheetFormatPr baseColWidth="10" defaultRowHeight="15" x14ac:dyDescent="0.25"/>
  <cols>
    <col min="1" max="1" width="5" style="1" customWidth="1"/>
    <col min="2" max="2" width="30.42578125" customWidth="1"/>
    <col min="3" max="17" width="4.42578125" customWidth="1"/>
    <col min="18" max="18" width="7.85546875" style="33" customWidth="1"/>
    <col min="19" max="19" width="7.140625" style="33" customWidth="1"/>
    <col min="20" max="20" width="5.42578125" style="1" customWidth="1"/>
    <col min="21" max="22" width="4.7109375" customWidth="1"/>
    <col min="23" max="23" width="9.140625" style="1" customWidth="1"/>
  </cols>
  <sheetData>
    <row r="1" spans="1:26" ht="21.75" customHeight="1" x14ac:dyDescent="0.25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6" ht="20.25" customHeight="1" x14ac:dyDescent="0.25">
      <c r="A2" s="325" t="s">
        <v>120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</row>
    <row r="3" spans="1:26" ht="21" customHeight="1" x14ac:dyDescent="0.35">
      <c r="A3" s="34" t="s">
        <v>128</v>
      </c>
      <c r="B3" s="35"/>
      <c r="C3" s="35"/>
      <c r="D3" s="35"/>
      <c r="E3" s="35"/>
      <c r="F3" s="36"/>
      <c r="G3" s="11"/>
      <c r="H3" s="37" t="s">
        <v>153</v>
      </c>
      <c r="I3" s="38"/>
      <c r="J3" s="39"/>
      <c r="K3" s="40"/>
      <c r="L3" s="40"/>
      <c r="M3" s="40"/>
      <c r="N3" s="40"/>
      <c r="O3" s="40"/>
      <c r="P3" s="40"/>
      <c r="Q3" s="40"/>
      <c r="R3" s="129"/>
      <c r="S3" s="129"/>
      <c r="T3" s="39"/>
      <c r="U3" s="40"/>
      <c r="V3" s="40"/>
      <c r="W3" s="130"/>
    </row>
    <row r="4" spans="1:26" s="10" customFormat="1" ht="15.75" customHeight="1" x14ac:dyDescent="0.25">
      <c r="A4" s="124" t="s">
        <v>130</v>
      </c>
      <c r="B4" s="91"/>
      <c r="C4" s="16"/>
      <c r="D4" s="16"/>
      <c r="E4" s="16"/>
      <c r="F4" s="125"/>
      <c r="G4" s="16"/>
      <c r="H4" s="364" t="s">
        <v>156</v>
      </c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6"/>
    </row>
    <row r="5" spans="1:26" s="10" customFormat="1" ht="15" customHeight="1" x14ac:dyDescent="0.25">
      <c r="A5" s="124"/>
      <c r="B5" s="91"/>
      <c r="C5" s="16"/>
      <c r="D5" s="16"/>
      <c r="E5" s="16"/>
      <c r="F5" s="125"/>
      <c r="G5" s="16"/>
      <c r="H5" s="364" t="s">
        <v>136</v>
      </c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</row>
    <row r="6" spans="1:26" s="10" customFormat="1" ht="7.5" customHeight="1" x14ac:dyDescent="0.25">
      <c r="A6" s="126"/>
      <c r="B6" s="127"/>
      <c r="C6" s="127"/>
      <c r="D6" s="127"/>
      <c r="E6" s="127"/>
      <c r="F6" s="128"/>
      <c r="G6" s="16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</row>
    <row r="7" spans="1:26" s="250" customFormat="1" ht="15.75" customHeight="1" x14ac:dyDescent="0.25">
      <c r="A7" s="292" t="s">
        <v>117</v>
      </c>
      <c r="B7" s="292"/>
      <c r="C7" s="292"/>
      <c r="D7" s="292"/>
      <c r="E7" s="292"/>
      <c r="F7" s="292"/>
      <c r="G7" s="292"/>
      <c r="H7" s="293"/>
      <c r="I7" s="292" t="s">
        <v>154</v>
      </c>
      <c r="J7" s="294"/>
      <c r="K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</row>
    <row r="8" spans="1:26" ht="3" customHeight="1" x14ac:dyDescent="0.25"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5"/>
      <c r="S8" s="15"/>
      <c r="T8" s="13"/>
      <c r="U8" s="14"/>
      <c r="V8" s="14"/>
      <c r="W8" s="17"/>
      <c r="X8" s="7"/>
      <c r="Y8" s="7"/>
      <c r="Z8" s="7"/>
    </row>
    <row r="9" spans="1:26" ht="13.5" customHeight="1" x14ac:dyDescent="0.25">
      <c r="A9" s="182"/>
      <c r="B9" s="367" t="s">
        <v>22</v>
      </c>
      <c r="C9" s="318" t="s">
        <v>23</v>
      </c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69"/>
      <c r="P9" s="369"/>
      <c r="Q9" s="369"/>
      <c r="R9" s="318"/>
      <c r="S9" s="319"/>
      <c r="T9" s="358" t="s">
        <v>107</v>
      </c>
      <c r="U9" s="370" t="s">
        <v>24</v>
      </c>
      <c r="V9" s="371"/>
      <c r="W9" s="374" t="s">
        <v>98</v>
      </c>
      <c r="X9" s="7"/>
      <c r="Y9" s="7"/>
      <c r="Z9" s="7"/>
    </row>
    <row r="10" spans="1:26" s="9" customFormat="1" ht="34.5" customHeight="1" x14ac:dyDescent="0.25">
      <c r="A10" s="19"/>
      <c r="B10" s="368"/>
      <c r="C10" s="377" t="s">
        <v>25</v>
      </c>
      <c r="D10" s="378"/>
      <c r="E10" s="378"/>
      <c r="F10" s="378"/>
      <c r="G10" s="379"/>
      <c r="H10" s="380" t="s">
        <v>86</v>
      </c>
      <c r="I10" s="382" t="s">
        <v>26</v>
      </c>
      <c r="J10" s="383"/>
      <c r="K10" s="384"/>
      <c r="L10" s="350" t="s">
        <v>83</v>
      </c>
      <c r="M10" s="351"/>
      <c r="N10" s="351"/>
      <c r="O10" s="350" t="s">
        <v>27</v>
      </c>
      <c r="P10" s="351"/>
      <c r="Q10" s="351"/>
      <c r="R10" s="20"/>
      <c r="S10" s="352" t="s">
        <v>28</v>
      </c>
      <c r="T10" s="359"/>
      <c r="U10" s="372"/>
      <c r="V10" s="373"/>
      <c r="W10" s="375"/>
      <c r="X10" s="21"/>
      <c r="Y10" s="103"/>
      <c r="Z10" s="21"/>
    </row>
    <row r="11" spans="1:26" ht="84" customHeight="1" x14ac:dyDescent="0.25">
      <c r="A11" s="78" t="s">
        <v>12</v>
      </c>
      <c r="B11" s="348" t="s">
        <v>29</v>
      </c>
      <c r="C11" s="282" t="s">
        <v>77</v>
      </c>
      <c r="D11" s="282" t="s">
        <v>78</v>
      </c>
      <c r="E11" s="282" t="s">
        <v>79</v>
      </c>
      <c r="F11" s="282" t="s">
        <v>84</v>
      </c>
      <c r="G11" s="282" t="s">
        <v>85</v>
      </c>
      <c r="H11" s="381"/>
      <c r="I11" s="282" t="s">
        <v>87</v>
      </c>
      <c r="J11" s="282" t="s">
        <v>88</v>
      </c>
      <c r="K11" s="282" t="s">
        <v>89</v>
      </c>
      <c r="L11" s="23" t="s">
        <v>90</v>
      </c>
      <c r="M11" s="23" t="s">
        <v>91</v>
      </c>
      <c r="N11" s="23" t="s">
        <v>92</v>
      </c>
      <c r="O11" s="23" t="s">
        <v>93</v>
      </c>
      <c r="P11" s="23" t="s">
        <v>94</v>
      </c>
      <c r="Q11" s="23" t="s">
        <v>95</v>
      </c>
      <c r="R11" s="24" t="s">
        <v>30</v>
      </c>
      <c r="S11" s="353"/>
      <c r="T11" s="360"/>
      <c r="U11" s="25" t="s">
        <v>31</v>
      </c>
      <c r="V11" s="22" t="s">
        <v>32</v>
      </c>
      <c r="W11" s="376"/>
      <c r="Y11" s="26"/>
    </row>
    <row r="12" spans="1:26" ht="18.75" customHeight="1" x14ac:dyDescent="0.25">
      <c r="A12" s="76"/>
      <c r="B12" s="349"/>
      <c r="C12" s="79">
        <v>20</v>
      </c>
      <c r="D12" s="79">
        <v>20</v>
      </c>
      <c r="E12" s="79">
        <v>24</v>
      </c>
      <c r="F12" s="79">
        <v>20</v>
      </c>
      <c r="G12" s="79">
        <v>20</v>
      </c>
      <c r="H12" s="79">
        <v>18</v>
      </c>
      <c r="I12" s="79">
        <v>4</v>
      </c>
      <c r="J12" s="79">
        <v>4</v>
      </c>
      <c r="K12" s="79">
        <v>4</v>
      </c>
      <c r="L12" s="80">
        <v>11</v>
      </c>
      <c r="M12" s="80">
        <v>11</v>
      </c>
      <c r="N12" s="81">
        <v>11</v>
      </c>
      <c r="O12" s="80">
        <v>8</v>
      </c>
      <c r="P12" s="80">
        <v>8</v>
      </c>
      <c r="Q12" s="80">
        <v>8</v>
      </c>
      <c r="R12" s="82"/>
      <c r="S12" s="194">
        <f t="shared" ref="S12:S15" si="0">ROUND(R12*0.8,0)</f>
        <v>0</v>
      </c>
      <c r="T12" s="100">
        <v>20</v>
      </c>
      <c r="U12" s="83"/>
      <c r="V12" s="84"/>
      <c r="W12" s="197"/>
      <c r="Y12" s="26"/>
    </row>
    <row r="13" spans="1:26" s="30" customFormat="1" x14ac:dyDescent="0.25">
      <c r="A13" s="77">
        <v>1</v>
      </c>
      <c r="B13" s="28"/>
      <c r="C13" s="27"/>
      <c r="D13" s="27"/>
      <c r="E13" s="27"/>
      <c r="F13" s="27"/>
      <c r="G13" s="27"/>
      <c r="H13" s="29"/>
      <c r="I13" s="27"/>
      <c r="J13" s="27"/>
      <c r="K13" s="27"/>
      <c r="L13" s="27"/>
      <c r="M13" s="27"/>
      <c r="N13" s="27"/>
      <c r="O13" s="27"/>
      <c r="P13" s="27"/>
      <c r="Q13" s="27"/>
      <c r="R13" s="188">
        <f>$C$12*C13+$D$12*D13+$E$12*E13+$F$12*F13+$G$12*G13+$H$12*H13+$I$12*I13+$J$12*J13+$K$12*K13+$L$12*L13+$M$12*M13+$N$12*N13+$O$12*O13+$P$12*P13+$Q$12*Q13</f>
        <v>0</v>
      </c>
      <c r="S13" s="188">
        <f t="shared" si="0"/>
        <v>0</v>
      </c>
      <c r="T13" s="27"/>
      <c r="U13" s="27"/>
      <c r="V13" s="27"/>
      <c r="W13" s="195">
        <f>S13+T13+V13</f>
        <v>0</v>
      </c>
    </row>
    <row r="14" spans="1:26" s="30" customFormat="1" x14ac:dyDescent="0.25">
      <c r="A14" s="27">
        <v>2</v>
      </c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88">
        <f>$C$12*C14+$D$12*D14+$E$12*E14+$F$12*F14+$G$12*G14+$H$12*H14+$I$12*I14+$J$12*J14+$K$12*K14+$L$12*L14+$M$12*M14+$N$12*N14+$O$12*O14+$P$12*P14+$Q$12*Q14</f>
        <v>0</v>
      </c>
      <c r="S14" s="188">
        <f t="shared" si="0"/>
        <v>0</v>
      </c>
      <c r="T14" s="27"/>
      <c r="U14" s="27"/>
      <c r="V14" s="27"/>
      <c r="W14" s="195">
        <f t="shared" ref="W14:W15" si="1">S14+T14+V14</f>
        <v>0</v>
      </c>
    </row>
    <row r="15" spans="1:26" s="30" customFormat="1" x14ac:dyDescent="0.25">
      <c r="A15" s="27">
        <v>3</v>
      </c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88">
        <f>$C$12*C15+$D$12*D15+$E$12*E15+$F$12*F15+$G$12*G15+$H$12*H15+$I$12*I15+$J$12*J15+$K$12*K15+$L$12*L15+$M$12*M15+$N$12*N15+$O$12*O15+$P$12*P15+$Q$12*Q15</f>
        <v>0</v>
      </c>
      <c r="S15" s="188">
        <f t="shared" si="0"/>
        <v>0</v>
      </c>
      <c r="T15" s="27"/>
      <c r="U15" s="27"/>
      <c r="V15" s="27"/>
      <c r="W15" s="195">
        <f t="shared" si="1"/>
        <v>0</v>
      </c>
    </row>
    <row r="16" spans="1:26" s="5" customFormat="1" ht="24" customHeight="1" x14ac:dyDescent="0.25">
      <c r="A16" s="361" t="s">
        <v>142</v>
      </c>
      <c r="B16" s="362"/>
      <c r="C16" s="211">
        <f t="shared" ref="C16:R16" si="2">SUM(C13:C15)</f>
        <v>0</v>
      </c>
      <c r="D16" s="211">
        <f t="shared" si="2"/>
        <v>0</v>
      </c>
      <c r="E16" s="211">
        <f t="shared" si="2"/>
        <v>0</v>
      </c>
      <c r="F16" s="211">
        <f t="shared" si="2"/>
        <v>0</v>
      </c>
      <c r="G16" s="211">
        <f t="shared" si="2"/>
        <v>0</v>
      </c>
      <c r="H16" s="211">
        <f t="shared" si="2"/>
        <v>0</v>
      </c>
      <c r="I16" s="211">
        <f t="shared" si="2"/>
        <v>0</v>
      </c>
      <c r="J16" s="211">
        <f t="shared" si="2"/>
        <v>0</v>
      </c>
      <c r="K16" s="211">
        <f t="shared" si="2"/>
        <v>0</v>
      </c>
      <c r="L16" s="211">
        <f t="shared" si="2"/>
        <v>0</v>
      </c>
      <c r="M16" s="211">
        <f t="shared" si="2"/>
        <v>0</v>
      </c>
      <c r="N16" s="211">
        <f t="shared" si="2"/>
        <v>0</v>
      </c>
      <c r="O16" s="211">
        <f t="shared" si="2"/>
        <v>0</v>
      </c>
      <c r="P16" s="211">
        <f t="shared" si="2"/>
        <v>0</v>
      </c>
      <c r="Q16" s="211">
        <f t="shared" si="2"/>
        <v>0</v>
      </c>
      <c r="R16" s="189">
        <f t="shared" si="2"/>
        <v>0</v>
      </c>
      <c r="S16" s="189">
        <f t="shared" ref="S16" si="3">ROUND(R16*0.8,0)</f>
        <v>0</v>
      </c>
      <c r="T16" s="186">
        <f>SUM(T13:T15)</f>
        <v>0</v>
      </c>
      <c r="U16" s="31"/>
      <c r="V16" s="211">
        <f>SUM(V13:V15)</f>
        <v>0</v>
      </c>
      <c r="W16" s="196">
        <f>SUM(W13:W15)</f>
        <v>0</v>
      </c>
    </row>
    <row r="17" spans="1:23" s="5" customFormat="1" ht="6" customHeight="1" x14ac:dyDescent="0.25">
      <c r="A17" s="86"/>
      <c r="B17" s="87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90"/>
      <c r="T17" s="89"/>
      <c r="U17" s="89"/>
      <c r="V17" s="89"/>
      <c r="W17" s="90"/>
    </row>
    <row r="18" spans="1:23" s="213" customFormat="1" ht="9.75" customHeight="1" x14ac:dyDescent="0.2">
      <c r="A18" s="283"/>
      <c r="B18" s="284" t="s">
        <v>148</v>
      </c>
      <c r="C18" s="284"/>
      <c r="R18" s="285"/>
      <c r="S18" s="285"/>
      <c r="T18" s="212"/>
      <c r="W18" s="212"/>
    </row>
    <row r="19" spans="1:23" s="213" customFormat="1" ht="9.75" customHeight="1" x14ac:dyDescent="0.2">
      <c r="A19" s="212"/>
      <c r="B19" s="354" t="s">
        <v>115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</row>
    <row r="20" spans="1:23" s="213" customFormat="1" ht="9.75" customHeight="1" x14ac:dyDescent="0.2">
      <c r="A20" s="212"/>
      <c r="B20" s="354" t="s">
        <v>82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</row>
    <row r="21" spans="1:23" s="213" customFormat="1" ht="9.75" customHeight="1" x14ac:dyDescent="0.2">
      <c r="A21" s="212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</row>
    <row r="22" spans="1:23" s="213" customFormat="1" ht="9.75" customHeight="1" x14ac:dyDescent="0.2">
      <c r="A22" s="212"/>
      <c r="B22" s="287" t="s">
        <v>33</v>
      </c>
      <c r="R22" s="285"/>
      <c r="S22" s="285"/>
      <c r="T22" s="212"/>
      <c r="W22" s="212"/>
    </row>
    <row r="23" spans="1:23" s="213" customFormat="1" ht="9.75" customHeight="1" x14ac:dyDescent="0.2">
      <c r="A23" s="212"/>
      <c r="B23" s="213" t="s">
        <v>149</v>
      </c>
      <c r="J23" s="288"/>
      <c r="N23" s="288"/>
      <c r="O23" s="288"/>
      <c r="P23" s="288"/>
      <c r="Q23" s="288"/>
      <c r="R23" s="285"/>
      <c r="S23" s="285"/>
      <c r="T23" s="212"/>
      <c r="W23" s="212"/>
    </row>
    <row r="24" spans="1:23" s="213" customFormat="1" ht="9.75" customHeight="1" x14ac:dyDescent="0.2">
      <c r="A24" s="212"/>
      <c r="B24" s="213" t="s">
        <v>150</v>
      </c>
      <c r="R24" s="285"/>
      <c r="S24" s="285"/>
      <c r="T24" s="212"/>
      <c r="W24" s="212"/>
    </row>
    <row r="25" spans="1:23" s="213" customFormat="1" ht="9.75" customHeight="1" x14ac:dyDescent="0.2">
      <c r="A25" s="212"/>
      <c r="B25" s="213" t="s">
        <v>151</v>
      </c>
      <c r="R25" s="285"/>
      <c r="S25" s="285"/>
      <c r="T25" s="212"/>
      <c r="W25" s="212"/>
    </row>
    <row r="26" spans="1:23" s="213" customFormat="1" ht="9.75" customHeight="1" x14ac:dyDescent="0.2">
      <c r="A26" s="212"/>
      <c r="B26" s="213" t="s">
        <v>81</v>
      </c>
      <c r="R26" s="285"/>
      <c r="S26" s="285"/>
      <c r="T26" s="212"/>
      <c r="W26" s="212"/>
    </row>
    <row r="27" spans="1:23" s="290" customFormat="1" ht="9.75" customHeight="1" x14ac:dyDescent="0.2">
      <c r="A27" s="289" t="s">
        <v>106</v>
      </c>
      <c r="B27" s="290" t="s">
        <v>152</v>
      </c>
      <c r="R27" s="291"/>
      <c r="S27" s="291"/>
      <c r="T27" s="289"/>
      <c r="W27" s="289"/>
    </row>
    <row r="28" spans="1:23" s="213" customFormat="1" ht="9.75" customHeight="1" x14ac:dyDescent="0.2">
      <c r="A28" s="212"/>
      <c r="B28" s="284" t="s">
        <v>34</v>
      </c>
      <c r="R28" s="285"/>
      <c r="S28" s="285"/>
      <c r="T28" s="212"/>
      <c r="W28" s="212"/>
    </row>
    <row r="29" spans="1:23" s="213" customFormat="1" ht="9.75" customHeight="1" x14ac:dyDescent="0.2">
      <c r="A29" s="212"/>
      <c r="B29" s="213" t="s">
        <v>35</v>
      </c>
      <c r="R29" s="285"/>
      <c r="S29" s="285"/>
      <c r="T29" s="212"/>
      <c r="W29" s="212"/>
    </row>
    <row r="30" spans="1:23" ht="5.25" customHeight="1" x14ac:dyDescent="0.25"/>
    <row r="31" spans="1:23" s="213" customFormat="1" ht="15" customHeight="1" x14ac:dyDescent="0.2">
      <c r="A31" s="212"/>
      <c r="B31" s="355" t="str">
        <f>hebergement!D29</f>
        <v>Merci d'envoyer ce document à la coordination par mail   :   contact@liensaintlaurent.fr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7"/>
    </row>
    <row r="32" spans="1:23" s="213" customFormat="1" ht="12.75" x14ac:dyDescent="0.2">
      <c r="A32" s="212"/>
      <c r="B32" s="342" t="s">
        <v>112</v>
      </c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4"/>
    </row>
    <row r="33" spans="1:23" s="213" customFormat="1" ht="12.75" x14ac:dyDescent="0.2">
      <c r="A33" s="212"/>
      <c r="B33" s="345" t="str">
        <f>hebergement!D31</f>
        <v xml:space="preserve">  ASSOCIATION "LE LIEN DES SAINT LAURENT"  28 route de Mornant   69440 - SAINT LAURENT D'AGNY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7"/>
    </row>
    <row r="35" spans="1:23" x14ac:dyDescent="0.25">
      <c r="I35" s="26"/>
    </row>
  </sheetData>
  <mergeCells count="22">
    <mergeCell ref="A1:W1"/>
    <mergeCell ref="A2:W2"/>
    <mergeCell ref="H4:W4"/>
    <mergeCell ref="B9:B10"/>
    <mergeCell ref="C9:S9"/>
    <mergeCell ref="U9:V10"/>
    <mergeCell ref="W9:W11"/>
    <mergeCell ref="C10:G10"/>
    <mergeCell ref="H10:H11"/>
    <mergeCell ref="I10:K10"/>
    <mergeCell ref="H5:W5"/>
    <mergeCell ref="B32:W32"/>
    <mergeCell ref="B33:W33"/>
    <mergeCell ref="B11:B12"/>
    <mergeCell ref="L10:N10"/>
    <mergeCell ref="O10:Q10"/>
    <mergeCell ref="S10:S11"/>
    <mergeCell ref="B19:W19"/>
    <mergeCell ref="B20:W20"/>
    <mergeCell ref="B31:W31"/>
    <mergeCell ref="T9:T11"/>
    <mergeCell ref="A16:B16"/>
  </mergeCells>
  <printOptions horizontalCentered="1"/>
  <pageMargins left="0.15748031496062992" right="0.15748031496062992" top="0.19685039370078741" bottom="0.15748031496062992" header="0.31496062992125984" footer="0.11811023622047245"/>
  <pageSetup paperSize="9" orientation="landscape" horizontalDpi="0" verticalDpi="0" r:id="rId1"/>
  <headerFooter>
    <oddFooter>Page &amp;P de &amp;N</oddFooter>
  </headerFooter>
  <ignoredErrors>
    <ignoredError sqref="C16 D16:Q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opLeftCell="A4" workbookViewId="0">
      <selection activeCell="B32" sqref="C32"/>
    </sheetView>
  </sheetViews>
  <sheetFormatPr baseColWidth="10" defaultRowHeight="15" x14ac:dyDescent="0.25"/>
  <cols>
    <col min="1" max="1" width="4" style="1" customWidth="1"/>
    <col min="2" max="2" width="28" customWidth="1"/>
    <col min="3" max="3" width="17" style="10" customWidth="1"/>
    <col min="4" max="4" width="17" customWidth="1"/>
    <col min="5" max="5" width="16.140625" customWidth="1"/>
    <col min="6" max="6" width="15.85546875" customWidth="1"/>
    <col min="7" max="7" width="10.140625" style="47" customWidth="1"/>
    <col min="8" max="8" width="17.42578125" customWidth="1"/>
  </cols>
  <sheetData>
    <row r="1" spans="1:14" ht="26.25" x14ac:dyDescent="0.4">
      <c r="A1" s="324" t="s">
        <v>0</v>
      </c>
      <c r="B1" s="324"/>
      <c r="C1" s="324"/>
      <c r="D1" s="324"/>
      <c r="E1" s="324"/>
      <c r="F1" s="324"/>
      <c r="G1" s="407"/>
    </row>
    <row r="2" spans="1:14" ht="6.75" customHeight="1" x14ac:dyDescent="0.4">
      <c r="A2" s="154"/>
      <c r="B2" s="154"/>
      <c r="C2" s="154"/>
      <c r="D2" s="154"/>
      <c r="E2" s="154"/>
      <c r="F2" s="154"/>
      <c r="G2" s="407"/>
      <c r="H2" s="181"/>
    </row>
    <row r="3" spans="1:14" ht="17.25" customHeight="1" x14ac:dyDescent="0.25">
      <c r="A3" s="388" t="s">
        <v>157</v>
      </c>
      <c r="B3" s="388"/>
      <c r="C3" s="388"/>
      <c r="D3" s="388"/>
      <c r="E3" s="388"/>
      <c r="F3" s="388"/>
      <c r="G3" s="408"/>
    </row>
    <row r="4" spans="1:14" ht="16.5" customHeight="1" x14ac:dyDescent="0.25">
      <c r="A4" s="168"/>
      <c r="B4" s="168"/>
      <c r="C4" s="168"/>
      <c r="D4" s="168"/>
      <c r="E4" s="169" t="s">
        <v>119</v>
      </c>
      <c r="F4" s="168"/>
      <c r="G4" s="408"/>
      <c r="H4" s="168"/>
    </row>
    <row r="5" spans="1:14" ht="20.25" customHeight="1" x14ac:dyDescent="0.25">
      <c r="A5" s="167" t="s">
        <v>128</v>
      </c>
      <c r="B5" s="156"/>
      <c r="C5" s="157"/>
      <c r="D5" s="155" t="s">
        <v>159</v>
      </c>
      <c r="E5" s="156"/>
      <c r="F5" s="162"/>
      <c r="G5" s="417"/>
      <c r="H5" s="91"/>
    </row>
    <row r="6" spans="1:14" ht="16.5" customHeight="1" x14ac:dyDescent="0.25">
      <c r="A6" s="124" t="s">
        <v>130</v>
      </c>
      <c r="B6" s="146"/>
      <c r="C6" s="158"/>
      <c r="D6" s="124" t="s">
        <v>155</v>
      </c>
      <c r="E6" s="146"/>
      <c r="F6" s="163"/>
      <c r="G6" s="418"/>
      <c r="H6" s="419"/>
    </row>
    <row r="7" spans="1:14" ht="15" customHeight="1" x14ac:dyDescent="0.25">
      <c r="A7" s="159"/>
      <c r="B7" s="160"/>
      <c r="C7" s="161"/>
      <c r="D7" s="159" t="s">
        <v>137</v>
      </c>
      <c r="E7" s="160"/>
      <c r="F7" s="3"/>
      <c r="H7" s="14"/>
    </row>
    <row r="8" spans="1:14" ht="15" customHeight="1" x14ac:dyDescent="0.25">
      <c r="A8" s="148" t="s">
        <v>67</v>
      </c>
      <c r="B8" s="148"/>
      <c r="C8" s="149"/>
      <c r="D8" s="148"/>
      <c r="E8" s="147"/>
      <c r="F8" s="105"/>
      <c r="G8" s="409"/>
      <c r="H8" s="105"/>
    </row>
    <row r="9" spans="1:14" ht="4.5" customHeight="1" x14ac:dyDescent="0.3">
      <c r="A9" s="106"/>
      <c r="B9" s="393"/>
      <c r="C9" s="107"/>
      <c r="D9" s="106"/>
      <c r="E9" s="104"/>
      <c r="F9" s="105"/>
      <c r="G9" s="458"/>
      <c r="H9" s="420" t="s">
        <v>160</v>
      </c>
    </row>
    <row r="10" spans="1:14" ht="15" customHeight="1" x14ac:dyDescent="0.3">
      <c r="A10" s="108" t="s">
        <v>99</v>
      </c>
      <c r="B10" s="393"/>
      <c r="C10" s="107"/>
      <c r="D10" s="106"/>
      <c r="E10" s="104"/>
      <c r="F10" s="105"/>
      <c r="G10" s="458"/>
      <c r="H10" s="421"/>
    </row>
    <row r="11" spans="1:14" ht="6" customHeight="1" x14ac:dyDescent="0.25">
      <c r="D11" s="329"/>
      <c r="E11" s="329"/>
      <c r="F11" s="329"/>
      <c r="G11" s="459"/>
      <c r="H11" s="421"/>
    </row>
    <row r="12" spans="1:14" ht="57" customHeight="1" x14ac:dyDescent="0.25">
      <c r="A12" s="8" t="s">
        <v>12</v>
      </c>
      <c r="B12" s="164" t="s">
        <v>51</v>
      </c>
      <c r="C12" s="98" t="s">
        <v>68</v>
      </c>
      <c r="D12" s="99" t="s">
        <v>69</v>
      </c>
      <c r="E12" s="99" t="s">
        <v>24</v>
      </c>
      <c r="F12" s="400" t="s">
        <v>8</v>
      </c>
      <c r="G12" s="406"/>
      <c r="H12" s="422"/>
      <c r="I12" s="14"/>
      <c r="J12" s="14"/>
      <c r="K12" s="14"/>
      <c r="L12" s="14"/>
      <c r="M12" s="14"/>
      <c r="N12" s="14"/>
    </row>
    <row r="13" spans="1:14" s="30" customFormat="1" ht="17.25" customHeight="1" x14ac:dyDescent="0.25">
      <c r="A13" s="27">
        <v>1</v>
      </c>
      <c r="B13" s="28"/>
      <c r="C13" s="204">
        <f>hebergement!AH17</f>
        <v>0</v>
      </c>
      <c r="D13" s="205">
        <f>restauration!P12</f>
        <v>0</v>
      </c>
      <c r="E13" s="205">
        <f>tourisme!R9</f>
        <v>0</v>
      </c>
      <c r="F13" s="206">
        <f t="shared" ref="F13:F22" si="0">SUM(C13:E13)</f>
        <v>0</v>
      </c>
      <c r="G13" s="410"/>
      <c r="H13" s="404"/>
      <c r="I13" s="405"/>
      <c r="J13" s="396"/>
      <c r="K13" s="396"/>
      <c r="L13" s="396"/>
      <c r="M13" s="396"/>
      <c r="N13" s="396"/>
    </row>
    <row r="14" spans="1:14" s="30" customFormat="1" ht="17.25" customHeight="1" x14ac:dyDescent="0.25">
      <c r="A14" s="27">
        <v>2</v>
      </c>
      <c r="B14" s="28"/>
      <c r="C14" s="204">
        <f>hebergement!AH18</f>
        <v>0</v>
      </c>
      <c r="D14" s="205">
        <f>restauration!P13</f>
        <v>0</v>
      </c>
      <c r="E14" s="205">
        <f>tourisme!R10</f>
        <v>0</v>
      </c>
      <c r="F14" s="206">
        <f t="shared" si="0"/>
        <v>0</v>
      </c>
      <c r="G14" s="410"/>
      <c r="H14" s="404"/>
      <c r="I14" s="405"/>
      <c r="J14" s="396"/>
      <c r="K14" s="396"/>
      <c r="L14" s="396"/>
      <c r="M14" s="396"/>
      <c r="N14" s="396"/>
    </row>
    <row r="15" spans="1:14" s="30" customFormat="1" ht="17.25" customHeight="1" x14ac:dyDescent="0.25">
      <c r="A15" s="27">
        <v>3</v>
      </c>
      <c r="B15" s="28"/>
      <c r="C15" s="204">
        <f>hebergement!AH19</f>
        <v>0</v>
      </c>
      <c r="D15" s="205">
        <f>restauration!P14</f>
        <v>0</v>
      </c>
      <c r="E15" s="205">
        <f>tourisme!R11</f>
        <v>0</v>
      </c>
      <c r="F15" s="206">
        <f t="shared" si="0"/>
        <v>0</v>
      </c>
      <c r="G15" s="410"/>
      <c r="H15" s="404"/>
      <c r="I15" s="405"/>
      <c r="J15" s="396"/>
      <c r="K15" s="396"/>
      <c r="L15" s="396"/>
      <c r="M15" s="396"/>
      <c r="N15" s="396"/>
    </row>
    <row r="16" spans="1:14" s="30" customFormat="1" ht="17.25" customHeight="1" x14ac:dyDescent="0.25">
      <c r="A16" s="27">
        <v>4</v>
      </c>
      <c r="B16" s="28"/>
      <c r="C16" s="204">
        <f>hebergement!AH20</f>
        <v>0</v>
      </c>
      <c r="D16" s="205">
        <f>restauration!P15</f>
        <v>0</v>
      </c>
      <c r="E16" s="205">
        <f>tourisme!R12</f>
        <v>0</v>
      </c>
      <c r="F16" s="206">
        <f t="shared" si="0"/>
        <v>0</v>
      </c>
      <c r="G16" s="410"/>
      <c r="H16" s="404"/>
      <c r="I16" s="405"/>
      <c r="J16" s="396"/>
      <c r="K16" s="396"/>
      <c r="L16" s="396"/>
      <c r="M16" s="396"/>
      <c r="N16" s="396"/>
    </row>
    <row r="17" spans="1:8" s="30" customFormat="1" ht="17.25" customHeight="1" x14ac:dyDescent="0.25">
      <c r="A17" s="27">
        <v>5</v>
      </c>
      <c r="B17" s="28"/>
      <c r="C17" s="204">
        <f>hebergement!AH21</f>
        <v>0</v>
      </c>
      <c r="D17" s="205">
        <f>restauration!P16</f>
        <v>0</v>
      </c>
      <c r="E17" s="205">
        <f>tourisme!R13</f>
        <v>0</v>
      </c>
      <c r="F17" s="206">
        <f t="shared" si="0"/>
        <v>0</v>
      </c>
      <c r="G17" s="410"/>
      <c r="H17" s="404"/>
    </row>
    <row r="18" spans="1:8" s="30" customFormat="1" ht="17.25" customHeight="1" x14ac:dyDescent="0.25">
      <c r="A18" s="27">
        <v>6</v>
      </c>
      <c r="B18" s="28"/>
      <c r="C18" s="204">
        <f>hebergement!AH22</f>
        <v>0</v>
      </c>
      <c r="D18" s="205">
        <f>restauration!P17</f>
        <v>0</v>
      </c>
      <c r="E18" s="205">
        <f>tourisme!R14</f>
        <v>0</v>
      </c>
      <c r="F18" s="206">
        <f t="shared" si="0"/>
        <v>0</v>
      </c>
      <c r="G18" s="410"/>
      <c r="H18" s="404"/>
    </row>
    <row r="19" spans="1:8" s="30" customFormat="1" ht="17.25" customHeight="1" x14ac:dyDescent="0.25">
      <c r="A19" s="27">
        <v>7</v>
      </c>
      <c r="B19" s="28"/>
      <c r="C19" s="204">
        <f>hebergement!AH23</f>
        <v>0</v>
      </c>
      <c r="D19" s="205">
        <f>restauration!P18</f>
        <v>0</v>
      </c>
      <c r="E19" s="205">
        <f>tourisme!R15</f>
        <v>0</v>
      </c>
      <c r="F19" s="206">
        <f t="shared" si="0"/>
        <v>0</v>
      </c>
      <c r="G19" s="410"/>
      <c r="H19" s="404"/>
    </row>
    <row r="20" spans="1:8" s="30" customFormat="1" ht="17.25" customHeight="1" x14ac:dyDescent="0.25">
      <c r="A20" s="27">
        <v>8</v>
      </c>
      <c r="B20" s="28"/>
      <c r="C20" s="204">
        <f>hebergement!AH24</f>
        <v>0</v>
      </c>
      <c r="D20" s="205">
        <f>restauration!P19</f>
        <v>0</v>
      </c>
      <c r="E20" s="205">
        <f>tourisme!R16</f>
        <v>0</v>
      </c>
      <c r="F20" s="206">
        <f t="shared" si="0"/>
        <v>0</v>
      </c>
      <c r="G20" s="410"/>
      <c r="H20" s="404"/>
    </row>
    <row r="21" spans="1:8" s="30" customFormat="1" ht="17.25" customHeight="1" x14ac:dyDescent="0.25">
      <c r="A21" s="27">
        <v>9</v>
      </c>
      <c r="B21" s="28"/>
      <c r="C21" s="204">
        <f>hebergement!AH25</f>
        <v>0</v>
      </c>
      <c r="D21" s="205">
        <f>restauration!P20</f>
        <v>0</v>
      </c>
      <c r="E21" s="205">
        <f>tourisme!R17</f>
        <v>0</v>
      </c>
      <c r="F21" s="206">
        <f t="shared" si="0"/>
        <v>0</v>
      </c>
      <c r="G21" s="410"/>
      <c r="H21" s="404"/>
    </row>
    <row r="22" spans="1:8" s="30" customFormat="1" ht="17.25" customHeight="1" x14ac:dyDescent="0.25">
      <c r="A22" s="27">
        <v>10</v>
      </c>
      <c r="B22" s="28"/>
      <c r="C22" s="204">
        <f>hebergement!AH26</f>
        <v>0</v>
      </c>
      <c r="D22" s="205">
        <f>restauration!P21</f>
        <v>0</v>
      </c>
      <c r="E22" s="205">
        <f>tourisme!R18</f>
        <v>0</v>
      </c>
      <c r="F22" s="206">
        <f t="shared" si="0"/>
        <v>0</v>
      </c>
      <c r="G22" s="410"/>
      <c r="H22" s="404"/>
    </row>
    <row r="23" spans="1:8" s="30" customFormat="1" ht="24" customHeight="1" x14ac:dyDescent="0.25">
      <c r="A23" s="31"/>
      <c r="B23" s="32" t="s">
        <v>70</v>
      </c>
      <c r="C23" s="207">
        <f>SUM(C13:C22)</f>
        <v>0</v>
      </c>
      <c r="D23" s="207">
        <f>SUM(D13:D22)</f>
        <v>0</v>
      </c>
      <c r="E23" s="207">
        <f>SUM(E13:E22)</f>
        <v>0</v>
      </c>
      <c r="F23" s="207">
        <f>SUM(F13:F22)</f>
        <v>0</v>
      </c>
      <c r="G23" s="411"/>
      <c r="H23" s="207">
        <f>SUM(H13:H22)</f>
        <v>0</v>
      </c>
    </row>
    <row r="24" spans="1:8" s="30" customFormat="1" ht="6" customHeight="1" x14ac:dyDescent="0.25">
      <c r="A24" s="1"/>
      <c r="B24"/>
      <c r="C24" s="10"/>
      <c r="D24"/>
      <c r="E24"/>
      <c r="F24"/>
      <c r="G24" s="47"/>
      <c r="H24"/>
    </row>
    <row r="25" spans="1:8" s="30" customFormat="1" ht="15" customHeight="1" x14ac:dyDescent="0.25">
      <c r="A25" s="1"/>
      <c r="B25" s="59" t="s">
        <v>71</v>
      </c>
      <c r="C25" s="60" t="s">
        <v>72</v>
      </c>
      <c r="D25" s="165" t="s">
        <v>73</v>
      </c>
      <c r="E25" s="18" t="s">
        <v>74</v>
      </c>
      <c r="F25" s="60"/>
      <c r="G25" s="412"/>
      <c r="H25" s="427" t="s">
        <v>158</v>
      </c>
    </row>
    <row r="26" spans="1:8" s="30" customFormat="1" x14ac:dyDescent="0.25">
      <c r="A26" s="1"/>
      <c r="B26" s="61" t="s">
        <v>75</v>
      </c>
      <c r="C26" s="153">
        <v>0</v>
      </c>
      <c r="D26" s="62">
        <v>40</v>
      </c>
      <c r="E26" s="150" t="s">
        <v>76</v>
      </c>
      <c r="F26" s="198">
        <f>C26*D26</f>
        <v>0</v>
      </c>
      <c r="G26" s="413"/>
      <c r="H26" s="428"/>
    </row>
    <row r="27" spans="1:8" s="30" customFormat="1" ht="26.25" customHeight="1" x14ac:dyDescent="0.25">
      <c r="A27" s="1"/>
      <c r="B27" s="144" t="s">
        <v>108</v>
      </c>
      <c r="C27" s="145"/>
      <c r="D27" s="145"/>
      <c r="E27" s="145"/>
      <c r="F27" s="199">
        <f>F23+F26</f>
        <v>0</v>
      </c>
      <c r="G27" s="414"/>
      <c r="H27" s="428"/>
    </row>
    <row r="28" spans="1:8" s="30" customFormat="1" ht="21.75" customHeight="1" x14ac:dyDescent="0.25">
      <c r="A28" s="135"/>
      <c r="B28" s="142" t="s">
        <v>109</v>
      </c>
      <c r="C28" s="143"/>
      <c r="D28" s="143"/>
      <c r="E28" s="143"/>
      <c r="F28" s="200">
        <f>jeunes!W16</f>
        <v>0</v>
      </c>
      <c r="G28" s="414"/>
      <c r="H28" s="428"/>
    </row>
    <row r="29" spans="1:8" s="30" customFormat="1" ht="21.75" customHeight="1" x14ac:dyDescent="0.25">
      <c r="A29" s="135"/>
      <c r="B29" s="140" t="s">
        <v>141</v>
      </c>
      <c r="C29" s="141"/>
      <c r="D29" s="141"/>
      <c r="E29" s="141"/>
      <c r="F29" s="201">
        <f>F27+F28</f>
        <v>0</v>
      </c>
      <c r="G29" s="414"/>
      <c r="H29" s="429"/>
    </row>
    <row r="30" spans="1:8" s="30" customFormat="1" ht="24.75" customHeight="1" x14ac:dyDescent="0.25">
      <c r="A30" s="1"/>
      <c r="B30" s="151" t="s">
        <v>116</v>
      </c>
      <c r="C30" s="152"/>
      <c r="D30" s="152"/>
      <c r="E30" s="152"/>
      <c r="F30" s="202">
        <f>ROUND(F29*0.3,0)</f>
        <v>0</v>
      </c>
      <c r="G30" s="423"/>
      <c r="H30" s="426">
        <f>F30+H23</f>
        <v>0</v>
      </c>
    </row>
    <row r="31" spans="1:8" s="30" customFormat="1" ht="30" customHeight="1" x14ac:dyDescent="0.25">
      <c r="A31" s="1"/>
      <c r="B31" s="166" t="s">
        <v>143</v>
      </c>
      <c r="C31" s="145"/>
      <c r="D31" s="145"/>
      <c r="E31" s="145"/>
      <c r="F31" s="203">
        <f>F29-F30</f>
        <v>0</v>
      </c>
      <c r="G31" s="424"/>
      <c r="H31" s="425"/>
    </row>
    <row r="32" spans="1:8" s="30" customFormat="1" ht="5.25" customHeight="1" x14ac:dyDescent="0.25">
      <c r="A32" s="1"/>
      <c r="B32"/>
      <c r="C32" s="10"/>
      <c r="D32"/>
      <c r="E32"/>
      <c r="F32"/>
      <c r="G32" s="47"/>
      <c r="H32"/>
    </row>
    <row r="33" spans="1:8" s="30" customFormat="1" x14ac:dyDescent="0.25">
      <c r="A33" s="1"/>
      <c r="B33" s="401" t="str">
        <f>hebergement!D29</f>
        <v>Merci d'envoyer ce document à la coordination par mail   :   contact@liensaintlaurent.fr</v>
      </c>
      <c r="C33" s="402"/>
      <c r="D33" s="402"/>
      <c r="E33" s="402"/>
      <c r="F33" s="403"/>
      <c r="G33" s="107"/>
      <c r="H33" s="416"/>
    </row>
    <row r="34" spans="1:8" s="30" customFormat="1" x14ac:dyDescent="0.25">
      <c r="A34" s="1"/>
      <c r="B34" s="389" t="s">
        <v>110</v>
      </c>
      <c r="C34" s="390"/>
      <c r="D34" s="390"/>
      <c r="E34" s="390"/>
      <c r="F34" s="391"/>
      <c r="G34" s="415"/>
    </row>
    <row r="35" spans="1:8" s="30" customFormat="1" x14ac:dyDescent="0.25">
      <c r="A35" s="1"/>
      <c r="B35" s="385" t="str">
        <f>hebergement!D31</f>
        <v xml:space="preserve">  ASSOCIATION "LE LIEN DES SAINT LAURENT"  28 route de Mornant   69440 - SAINT LAURENT D'AGNY</v>
      </c>
      <c r="C35" s="386"/>
      <c r="D35" s="386"/>
      <c r="E35" s="386"/>
      <c r="F35" s="387"/>
      <c r="G35" s="17"/>
    </row>
    <row r="36" spans="1:8" s="30" customFormat="1" x14ac:dyDescent="0.25">
      <c r="A36" s="1"/>
      <c r="B36"/>
      <c r="C36" s="10"/>
      <c r="D36"/>
      <c r="E36"/>
      <c r="F36"/>
      <c r="G36" s="47"/>
      <c r="H36"/>
    </row>
  </sheetData>
  <mergeCells count="7">
    <mergeCell ref="H9:H12"/>
    <mergeCell ref="H25:H29"/>
    <mergeCell ref="B35:F35"/>
    <mergeCell ref="A3:F3"/>
    <mergeCell ref="A1:F1"/>
    <mergeCell ref="D11:F11"/>
    <mergeCell ref="B34:F34"/>
  </mergeCells>
  <printOptions horizontalCentered="1"/>
  <pageMargins left="0.15748031496062992" right="0.15748031496062992" top="0.19685039370078741" bottom="0.39370078740157483" header="0.11811023622047245" footer="0.11811023622047245"/>
  <pageSetup paperSize="9" scale="91" orientation="landscape" horizontalDpi="0" verticalDpi="0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hebergement</vt:lpstr>
      <vt:lpstr>restauration</vt:lpstr>
      <vt:lpstr>tourisme</vt:lpstr>
      <vt:lpstr>jeunes</vt:lpstr>
      <vt:lpstr>RECAPITULATIF</vt:lpstr>
      <vt:lpstr>hebergement!Zone_d_impression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grieb michelle</dc:creator>
  <cp:lastModifiedBy>yves-local</cp:lastModifiedBy>
  <cp:lastPrinted>2016-02-12T16:21:04Z</cp:lastPrinted>
  <dcterms:created xsi:type="dcterms:W3CDTF">2016-01-21T14:44:42Z</dcterms:created>
  <dcterms:modified xsi:type="dcterms:W3CDTF">2016-02-12T16:21:11Z</dcterms:modified>
</cp:coreProperties>
</file>